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el\Public\Ředitel\Prezentace\Zastupitelstvo\2026\1\"/>
    </mc:Choice>
  </mc:AlternateContent>
  <xr:revisionPtr revIDLastSave="0" documentId="13_ncr:1_{2676193D-67AE-4EFE-8293-B26015740744}" xr6:coauthVersionLast="47" xr6:coauthVersionMax="47" xr10:uidLastSave="{00000000-0000-0000-0000-000000000000}"/>
  <bookViews>
    <workbookView xWindow="-108" yWindow="-108" windowWidth="23256" windowHeight="12456" tabRatio="760" activeTab="1" xr2:uid="{CD6D3CA2-F58F-43B7-B1E7-5CE52822F886}"/>
  </bookViews>
  <sheets>
    <sheet name="2026" sheetId="9" r:id="rId1"/>
    <sheet name="Přehled návštěvnosti" sheetId="3" r:id="rId2"/>
    <sheet name="Z3 2026" sheetId="10" r:id="rId3"/>
  </sheets>
  <definedNames>
    <definedName name="_xlnm.Print_Area" localSheetId="0">'2026'!$KJ$2:$MF$13</definedName>
    <definedName name="_xlnm.Print_Area" localSheetId="2">'Z3 2026'!$A$1:$R$57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10" l="1"/>
  <c r="G59" i="10"/>
  <c r="F59" i="10"/>
  <c r="E59" i="10"/>
  <c r="D59" i="10"/>
  <c r="C59" i="10"/>
  <c r="B59" i="10"/>
  <c r="H57" i="10"/>
  <c r="G57" i="10"/>
  <c r="F57" i="10"/>
  <c r="E57" i="10"/>
  <c r="D57" i="10"/>
  <c r="C57" i="10"/>
  <c r="B57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H16" i="3"/>
  <c r="E16" i="3"/>
  <c r="E13" i="3"/>
  <c r="H18" i="3"/>
  <c r="N7" i="3"/>
  <c r="I13" i="3"/>
  <c r="H13" i="3" s="1"/>
  <c r="L7" i="3"/>
  <c r="K7" i="3"/>
  <c r="J7" i="3"/>
  <c r="I7" i="3"/>
  <c r="H7" i="3"/>
  <c r="G7" i="3"/>
  <c r="N5" i="3"/>
  <c r="M5" i="3"/>
  <c r="L5" i="3"/>
  <c r="K5" i="3"/>
  <c r="J5" i="3"/>
  <c r="I5" i="3"/>
  <c r="H5" i="3"/>
  <c r="G5" i="3"/>
  <c r="F5" i="3"/>
  <c r="E5" i="3"/>
  <c r="D5" i="3"/>
  <c r="C5" i="3"/>
  <c r="J16" i="3"/>
  <c r="G16" i="3"/>
  <c r="G13" i="3"/>
  <c r="F18" i="3"/>
  <c r="E18" i="3" s="1"/>
  <c r="D18" i="3"/>
  <c r="C18" i="3" s="1"/>
  <c r="I57" i="10" l="1"/>
  <c r="G18" i="3"/>
  <c r="J18" i="3"/>
  <c r="J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CW3" authorId="0" shapeId="0" xr:uid="{8BFE3013-D2F5-4676-A5BA-DD3B0410060A}">
      <text>
        <r>
          <rPr>
            <b/>
            <sz val="9"/>
            <color indexed="81"/>
            <rFont val="Tahoma"/>
            <charset val="1"/>
          </rPr>
          <t>Pavel Cerny:</t>
        </r>
        <r>
          <rPr>
            <sz val="9"/>
            <color indexed="81"/>
            <rFont val="Tahoma"/>
            <charset val="1"/>
          </rPr>
          <t xml:space="preserve">
Sanitární den</t>
        </r>
      </text>
    </comment>
    <comment ref="DH3" authorId="0" shapeId="0" xr:uid="{D48E0CB6-687C-424C-9D4C-A39588B1C718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Velký pátek ( celý den deštivo)</t>
        </r>
      </text>
    </comment>
    <comment ref="DK3" authorId="0" shapeId="0" xr:uid="{8839D86C-3519-4250-A75B-29F2A5BB4CD0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Velikonoční pondělí</t>
        </r>
      </text>
    </comment>
    <comment ref="A5" authorId="0" shapeId="0" xr:uid="{BF2EC1C2-498C-4000-9D3F-EE646D833952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Mořinglová</t>
        </r>
      </text>
    </comment>
    <comment ref="A6" authorId="0" shapeId="0" xr:uid="{660B4E24-213D-467C-957B-D96371BD246E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Lukešová</t>
        </r>
      </text>
    </comment>
    <comment ref="AQ10" authorId="0" shapeId="0" xr:uid="{4DEA30B2-2520-4AB8-A171-53842B5C2EDE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včetně 126 dětské saunování</t>
        </r>
      </text>
    </comment>
    <comment ref="A11" authorId="0" shapeId="0" xr:uid="{ADF54D8F-ABB0-4A5E-BFA4-5956D3A1A3E4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Zákazníci kteří si zakoupili vstup do Z 1,2,3  a v rámci tohoto navštívili i 4 ( letní areál)</t>
        </r>
      </text>
    </comment>
    <comment ref="GI14" authorId="0" shapeId="0" xr:uid="{18892F1D-3FC1-4B85-B7C3-C4B0A3207474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19st.C, celodenní déšť</t>
        </r>
      </text>
    </comment>
    <comment ref="GJ14" authorId="0" shapeId="0" xr:uid="{188E19B1-6153-4D1F-A110-087DC3B271E0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19st.C, celodenní déšt</t>
        </r>
      </text>
    </comment>
    <comment ref="GN14" authorId="0" shapeId="0" xr:uid="{D9BBF5C8-D8EE-43CD-931F-C10847980538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letní areál otevřeno od 12:00</t>
        </r>
      </text>
    </comment>
    <comment ref="GS14" authorId="0" shapeId="0" xr:uid="{E71AD14F-75C1-4E37-857D-654A4F862FDF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21 st, deštivo</t>
        </r>
      </text>
    </comment>
    <comment ref="GT14" authorId="0" shapeId="0" xr:uid="{3C9A06CD-665D-437B-B365-199DCB87F807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21 st.|C deštivo</t>
        </r>
      </text>
    </comment>
    <comment ref="HB14" authorId="0" shapeId="0" xr:uid="{A63E5310-67D4-49E4-9E7D-CDAD7C726958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22 st , prší</t>
        </r>
      </text>
    </comment>
    <comment ref="HC14" authorId="0" shapeId="0" xr:uid="{FCEF8100-D835-4F62-B099-B312ECBF8733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21 st Prší</t>
        </r>
      </text>
    </comment>
    <comment ref="HK14" authorId="0" shapeId="0" xr:uid="{9C0D1943-9839-40A7-B6FA-09C6DFDC96A9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21 st. C, Odpoledne déšť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C13" authorId="0" shapeId="0" xr:uid="{2D2E0EF0-5690-410F-B228-783B17EC7C9D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výpočet na 350 provozních dnů</t>
        </r>
      </text>
    </comment>
    <comment ref="E13" authorId="0" shapeId="0" xr:uid="{AD67F153-1616-431B-9191-991771538E3F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362 dnů v provozu</t>
        </r>
      </text>
    </comment>
    <comment ref="D16" authorId="0" shapeId="0" xr:uid="{9FEE6B8C-6975-4C0A-B1B9-068E42482C4C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průměr 3 let</t>
        </r>
      </text>
    </comment>
    <comment ref="E16" authorId="0" shapeId="0" xr:uid="{8E4B37B5-DF90-4C9C-8743-D79484DC9C5B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letní areál otevřen 93 dnů</t>
        </r>
      </text>
    </comment>
    <comment ref="F16" authorId="0" shapeId="0" xr:uid="{37071D88-2501-4C1F-ADE9-E47AE975BBE4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39 752….  návštěvníci pouze letního koupaliště
5 504….    návštěvníci kryté části AQP + letního kouipaliště ( zóna 4)
provoz 5.6. -  12.9.2024</t>
        </r>
      </text>
    </comment>
    <comment ref="H16" authorId="0" shapeId="0" xr:uid="{DE091690-BE00-4ECC-AFB0-26217E71F681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 otevřeno 76 dnů</t>
        </r>
      </text>
    </comment>
    <comment ref="E18" authorId="0" shapeId="0" xr:uid="{147ED661-15E3-465B-AEC2-1C6C601E2139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AQP v provozu 362 dnů za rok 2024</t>
        </r>
      </text>
    </comment>
    <comment ref="H18" authorId="0" shapeId="0" xr:uid="{D033F554-B6CE-4C2D-A0CB-633688F69D85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AQP v provozu 360 dnů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E3" authorId="0" shapeId="0" xr:uid="{A4974D63-F50D-4034-AF06-DA84A98D3B6A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1.1.2026 zavřeno</t>
        </r>
      </text>
    </comment>
    <comment ref="I9" authorId="0" shapeId="0" xr:uid="{02605EC7-89B6-49C7-B2BB-E5F94BCED90C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jarní prázdniny</t>
        </r>
      </text>
    </comment>
    <comment ref="I22" authorId="0" shapeId="0" xr:uid="{0608D6DD-3CBB-4CE5-813C-31FB8A17D4B2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 tomto týdnu již nejsou ceremoniály</t>
        </r>
      </text>
    </comment>
    <comment ref="H48" authorId="0" shapeId="0" xr:uid="{51B4C466-82EF-436B-9651-3A72142C7C2E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dětské saunování 61x</t>
        </r>
      </text>
    </comment>
    <comment ref="G49" authorId="0" shapeId="0" xr:uid="{C36DDD82-4DA5-44D9-A133-1FA52BE38DA6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Saunová noc Muzikálová 98x</t>
        </r>
      </text>
    </comment>
    <comment ref="I49" authorId="0" shapeId="0" xr:uid="{6C2DFCCA-C219-4844-9B61-5815EA49E263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v pátek a v neděli nejsou ceremoniály z důvodu konání Saunové noci v sobotu</t>
        </r>
      </text>
    </comment>
  </commentList>
</comments>
</file>

<file path=xl/sharedStrings.xml><?xml version="1.0" encoding="utf-8"?>
<sst xmlns="http://schemas.openxmlformats.org/spreadsheetml/2006/main" count="568" uniqueCount="163">
  <si>
    <t>Z1</t>
  </si>
  <si>
    <t>Z2</t>
  </si>
  <si>
    <t>Z3</t>
  </si>
  <si>
    <t>PO</t>
  </si>
  <si>
    <t>ÚT</t>
  </si>
  <si>
    <t>ST</t>
  </si>
  <si>
    <t>ČT</t>
  </si>
  <si>
    <t>PÁ</t>
  </si>
  <si>
    <t>SO</t>
  </si>
  <si>
    <t>NE</t>
  </si>
  <si>
    <t>Z4</t>
  </si>
  <si>
    <t>Návštěvnost</t>
  </si>
  <si>
    <t>wk 39</t>
  </si>
  <si>
    <t>wk 40</t>
  </si>
  <si>
    <t>wk 41</t>
  </si>
  <si>
    <t>wk 42</t>
  </si>
  <si>
    <t>wk 43</t>
  </si>
  <si>
    <t>wk 44</t>
  </si>
  <si>
    <t>výuka 4-10 let</t>
  </si>
  <si>
    <t>wk 45</t>
  </si>
  <si>
    <t>týden</t>
  </si>
  <si>
    <t>wk 46</t>
  </si>
  <si>
    <t>plavání škol</t>
  </si>
  <si>
    <t>plavání 1-6 let</t>
  </si>
  <si>
    <t>wk 4</t>
  </si>
  <si>
    <t>wk 5</t>
  </si>
  <si>
    <t>wk 6</t>
  </si>
  <si>
    <t>wk 7</t>
  </si>
  <si>
    <t>wk 8</t>
  </si>
  <si>
    <t>wk 10</t>
  </si>
  <si>
    <t>wk 13</t>
  </si>
  <si>
    <t>wk 14</t>
  </si>
  <si>
    <t>wk 15</t>
  </si>
  <si>
    <t>wk 16</t>
  </si>
  <si>
    <t>WK1</t>
  </si>
  <si>
    <t>WK3</t>
  </si>
  <si>
    <t>WK4</t>
  </si>
  <si>
    <t xml:space="preserve">                WK12                                           </t>
  </si>
  <si>
    <t>WK9</t>
  </si>
  <si>
    <t>wk 9</t>
  </si>
  <si>
    <t>wk 11</t>
  </si>
  <si>
    <t>wk 12</t>
  </si>
  <si>
    <t>WK13</t>
  </si>
  <si>
    <t>WK15</t>
  </si>
  <si>
    <t>WK17</t>
  </si>
  <si>
    <t xml:space="preserve">WK19     </t>
  </si>
  <si>
    <t xml:space="preserve">WK20    </t>
  </si>
  <si>
    <t>WK21</t>
  </si>
  <si>
    <t>WK22</t>
  </si>
  <si>
    <t>WK23</t>
  </si>
  <si>
    <t>WK24</t>
  </si>
  <si>
    <t>WK25</t>
  </si>
  <si>
    <t>WK26</t>
  </si>
  <si>
    <t>WK27</t>
  </si>
  <si>
    <t>WK28</t>
  </si>
  <si>
    <t>wk 17</t>
  </si>
  <si>
    <t>wk 18</t>
  </si>
  <si>
    <t>wk 19</t>
  </si>
  <si>
    <t>wk 20</t>
  </si>
  <si>
    <t>měsíční návštěvnost</t>
  </si>
  <si>
    <t>wk 21</t>
  </si>
  <si>
    <t>wk 22</t>
  </si>
  <si>
    <t>týdenní návštěvnost</t>
  </si>
  <si>
    <t>Návštěvnost zóna 3  Wellness</t>
  </si>
  <si>
    <t>wk 23</t>
  </si>
  <si>
    <t>wk 24</t>
  </si>
  <si>
    <t>WK29</t>
  </si>
  <si>
    <t>WK30</t>
  </si>
  <si>
    <t>WK31</t>
  </si>
  <si>
    <t>WK32</t>
  </si>
  <si>
    <t>WK33</t>
  </si>
  <si>
    <t>WK34</t>
  </si>
  <si>
    <t>WK35</t>
  </si>
  <si>
    <t>WK36</t>
  </si>
  <si>
    <t>WK37</t>
  </si>
  <si>
    <t>wk 25</t>
  </si>
  <si>
    <t>wk 26</t>
  </si>
  <si>
    <t>wk 27</t>
  </si>
  <si>
    <t>wk 28</t>
  </si>
  <si>
    <t>wk 29</t>
  </si>
  <si>
    <t>wk 30</t>
  </si>
  <si>
    <t>wk 31</t>
  </si>
  <si>
    <t>wk 32</t>
  </si>
  <si>
    <t>wk 33</t>
  </si>
  <si>
    <t>wk 34</t>
  </si>
  <si>
    <t>wk 35</t>
  </si>
  <si>
    <t>wk 36</t>
  </si>
  <si>
    <t>wk 37</t>
  </si>
  <si>
    <t>wk 38</t>
  </si>
  <si>
    <t>WK38</t>
  </si>
  <si>
    <t>WK39</t>
  </si>
  <si>
    <t>WK40</t>
  </si>
  <si>
    <t>WK41</t>
  </si>
  <si>
    <t>WK42</t>
  </si>
  <si>
    <t>Letní areál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</si>
  <si>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</si>
  <si>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</si>
  <si>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</si>
  <si>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</si>
  <si>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</si>
  <si>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</si>
  <si>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</si>
  <si>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</si>
  <si>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</si>
  <si>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</si>
  <si>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WK53</t>
  </si>
  <si>
    <t>denní návštěvnost</t>
  </si>
  <si>
    <t>roční návštěvnost</t>
  </si>
  <si>
    <t>pesimistická var.</t>
  </si>
  <si>
    <t>realistická var.</t>
  </si>
  <si>
    <t>optimistická var.</t>
  </si>
  <si>
    <t xml:space="preserve">denní průměr </t>
  </si>
  <si>
    <t>wk 1</t>
  </si>
  <si>
    <t>wk 2</t>
  </si>
  <si>
    <t>wk 3</t>
  </si>
  <si>
    <t>wk 47</t>
  </si>
  <si>
    <t>wk 48</t>
  </si>
  <si>
    <t>wk 49</t>
  </si>
  <si>
    <t>wk 50</t>
  </si>
  <si>
    <t>Celkem za dny</t>
  </si>
  <si>
    <t>Denní průměr</t>
  </si>
  <si>
    <t>Návštěvnost dle studie proveditelnosti:</t>
  </si>
  <si>
    <t>rok</t>
  </si>
  <si>
    <t>wk 51</t>
  </si>
  <si>
    <t>wk 52</t>
  </si>
  <si>
    <t>ceremoniály</t>
  </si>
  <si>
    <t xml:space="preserve">WK2 </t>
  </si>
  <si>
    <t xml:space="preserve">                WK10</t>
  </si>
  <si>
    <t xml:space="preserve">                WK11                                </t>
  </si>
  <si>
    <t xml:space="preserve">WK16  </t>
  </si>
  <si>
    <t xml:space="preserve">WK18  </t>
  </si>
  <si>
    <t xml:space="preserve">real 2024 </t>
  </si>
  <si>
    <t xml:space="preserve">WK6  </t>
  </si>
  <si>
    <t>Krytý areál</t>
  </si>
  <si>
    <t>AQUAPARK</t>
  </si>
  <si>
    <t>varianty</t>
  </si>
  <si>
    <t>pesimistická</t>
  </si>
  <si>
    <t>realistická</t>
  </si>
  <si>
    <t>optimistická</t>
  </si>
  <si>
    <t>Porovnání  návštěvnosti s predikcí studie proveditelnosti</t>
  </si>
  <si>
    <t>porovnání se studií</t>
  </si>
  <si>
    <t>roční návštěvnostporovnání se studií</t>
  </si>
  <si>
    <t>9.5. poslední ceremoniály</t>
  </si>
  <si>
    <t>10.6. otevření letní části</t>
  </si>
  <si>
    <t>Data ze studie proveditelnosti</t>
  </si>
  <si>
    <t>Z</t>
  </si>
  <si>
    <t>otevř. 12:00-21:00 T: 22-24 st C</t>
  </si>
  <si>
    <t>12:00-18:00</t>
  </si>
  <si>
    <t>14:00-18:00, 9.9. ukončen provoz</t>
  </si>
  <si>
    <t xml:space="preserve">    10% nad optim. Variantou</t>
  </si>
  <si>
    <t>otevřeno  76 dnů</t>
  </si>
  <si>
    <t>otevřeno 93 dnů</t>
  </si>
  <si>
    <t>real 2025</t>
  </si>
  <si>
    <t xml:space="preserve">    30% nad optim. Variantou</t>
  </si>
  <si>
    <t>28 st</t>
  </si>
  <si>
    <t>30 st</t>
  </si>
  <si>
    <t>celkem</t>
  </si>
  <si>
    <t>WK5  30.1 prázdniny</t>
  </si>
  <si>
    <t xml:space="preserve">                                     WK7</t>
  </si>
  <si>
    <t xml:space="preserve">                              WK8 jarní prázdniny</t>
  </si>
  <si>
    <t>WK14  2.4 velikonoční prázdniny</t>
  </si>
  <si>
    <t>X</t>
  </si>
  <si>
    <t>2026 YTD ( 17.2.2026)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</si>
</sst>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;@"/>
    <numFmt numFmtId="165" formatCode="#,##0.0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0" tint="-0.34998626667073579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8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3" xfId="0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164" fontId="0" fillId="0" borderId="2" xfId="0" applyNumberFormat="1" applyBorder="1"/>
    <xf numFmtId="0" fontId="0" fillId="2" borderId="6" xfId="0" applyFill="1" applyBorder="1" applyAlignment="1">
      <alignment horizontal="center"/>
    </xf>
    <xf numFmtId="0" fontId="0" fillId="0" borderId="8" xfId="0" applyBorder="1"/>
    <xf numFmtId="0" fontId="0" fillId="0" borderId="5" xfId="0" applyBorder="1"/>
    <xf numFmtId="0" fontId="0" fillId="2" borderId="7" xfId="0" applyFill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0" fillId="0" borderId="12" xfId="0" applyBorder="1"/>
    <xf numFmtId="0" fontId="6" fillId="0" borderId="4" xfId="0" applyFont="1" applyBorder="1"/>
    <xf numFmtId="0" fontId="6" fillId="0" borderId="10" xfId="0" applyFont="1" applyBorder="1"/>
    <xf numFmtId="0" fontId="8" fillId="0" borderId="4" xfId="0" applyFont="1" applyBorder="1"/>
    <xf numFmtId="0" fontId="0" fillId="0" borderId="1" xfId="0" applyBorder="1" applyAlignment="1">
      <alignment horizontal="center"/>
    </xf>
    <xf numFmtId="0" fontId="7" fillId="0" borderId="0" xfId="0" applyFont="1"/>
    <xf numFmtId="0" fontId="9" fillId="0" borderId="0" xfId="0" applyFont="1"/>
    <xf numFmtId="0" fontId="0" fillId="2" borderId="11" xfId="0" applyFill="1" applyBorder="1" applyAlignment="1">
      <alignment horizontal="center"/>
    </xf>
    <xf numFmtId="0" fontId="8" fillId="0" borderId="20" xfId="0" applyFont="1" applyBorder="1"/>
    <xf numFmtId="0" fontId="0" fillId="0" borderId="17" xfId="0" applyBorder="1"/>
    <xf numFmtId="0" fontId="8" fillId="0" borderId="14" xfId="0" applyFont="1" applyBorder="1"/>
    <xf numFmtId="164" fontId="4" fillId="0" borderId="2" xfId="0" applyNumberFormat="1" applyFont="1" applyBorder="1"/>
    <xf numFmtId="0" fontId="4" fillId="2" borderId="0" xfId="0" applyFont="1" applyFill="1" applyAlignment="1">
      <alignment horizontal="center"/>
    </xf>
    <xf numFmtId="0" fontId="4" fillId="0" borderId="3" xfId="0" applyFont="1" applyBorder="1"/>
    <xf numFmtId="0" fontId="4" fillId="0" borderId="1" xfId="0" applyFont="1" applyBorder="1"/>
    <xf numFmtId="0" fontId="8" fillId="0" borderId="10" xfId="0" applyFont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10" fillId="0" borderId="3" xfId="0" applyFont="1" applyBorder="1"/>
    <xf numFmtId="0" fontId="8" fillId="0" borderId="3" xfId="0" applyFont="1" applyBorder="1"/>
    <xf numFmtId="0" fontId="8" fillId="0" borderId="5" xfId="0" applyFont="1" applyBorder="1"/>
    <xf numFmtId="0" fontId="12" fillId="0" borderId="0" xfId="0" applyFont="1" applyAlignment="1">
      <alignment horizontal="center"/>
    </xf>
    <xf numFmtId="0" fontId="10" fillId="0" borderId="5" xfId="0" applyFont="1" applyBorder="1"/>
    <xf numFmtId="0" fontId="10" fillId="0" borderId="1" xfId="0" applyFont="1" applyBorder="1"/>
    <xf numFmtId="0" fontId="10" fillId="0" borderId="8" xfId="0" applyFont="1" applyBorder="1"/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0" fillId="3" borderId="2" xfId="0" applyNumberFormat="1" applyFill="1" applyBorder="1"/>
    <xf numFmtId="0" fontId="0" fillId="3" borderId="1" xfId="0" applyFill="1" applyBorder="1"/>
    <xf numFmtId="0" fontId="13" fillId="0" borderId="0" xfId="0" applyFont="1"/>
    <xf numFmtId="0" fontId="13" fillId="2" borderId="0" xfId="0" applyFont="1" applyFill="1"/>
    <xf numFmtId="0" fontId="5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3" fontId="12" fillId="0" borderId="23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 wrapText="1"/>
    </xf>
    <xf numFmtId="1" fontId="12" fillId="0" borderId="2" xfId="0" applyNumberFormat="1" applyFont="1" applyBorder="1" applyAlignment="1">
      <alignment horizontal="center"/>
    </xf>
    <xf numFmtId="1" fontId="5" fillId="0" borderId="22" xfId="0" applyNumberFormat="1" applyFont="1" applyBorder="1" applyAlignment="1">
      <alignment horizontal="center" wrapText="1"/>
    </xf>
    <xf numFmtId="1" fontId="12" fillId="0" borderId="22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24" xfId="0" applyBorder="1" applyAlignment="1">
      <alignment horizontal="center"/>
    </xf>
    <xf numFmtId="0" fontId="0" fillId="2" borderId="24" xfId="0" applyFill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1" fontId="5" fillId="0" borderId="0" xfId="0" applyNumberFormat="1" applyFont="1" applyAlignment="1">
      <alignment horizontal="center"/>
    </xf>
    <xf numFmtId="0" fontId="9" fillId="2" borderId="0" xfId="0" applyFont="1" applyFill="1"/>
    <xf numFmtId="0" fontId="11" fillId="2" borderId="0" xfId="0" applyFont="1" applyFill="1"/>
    <xf numFmtId="10" fontId="11" fillId="2" borderId="0" xfId="0" applyNumberFormat="1" applyFont="1" applyFill="1"/>
    <xf numFmtId="0" fontId="15" fillId="0" borderId="0" xfId="0" applyFont="1" applyAlignment="1">
      <alignment horizontal="left"/>
    </xf>
    <xf numFmtId="0" fontId="6" fillId="0" borderId="0" xfId="0" applyFon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" fontId="7" fillId="0" borderId="0" xfId="0" applyNumberFormat="1" applyFont="1" applyAlignment="1">
      <alignment horizontal="center"/>
    </xf>
    <xf numFmtId="0" fontId="0" fillId="0" borderId="3" xfId="0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3" fontId="14" fillId="0" borderId="6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3" fontId="9" fillId="2" borderId="0" xfId="0" applyNumberFormat="1" applyFont="1" applyFill="1"/>
    <xf numFmtId="1" fontId="8" fillId="0" borderId="4" xfId="0" applyNumberFormat="1" applyFont="1" applyBorder="1"/>
    <xf numFmtId="1" fontId="10" fillId="0" borderId="1" xfId="0" applyNumberFormat="1" applyFont="1" applyBorder="1"/>
    <xf numFmtId="1" fontId="10" fillId="0" borderId="3" xfId="0" applyNumberFormat="1" applyFont="1" applyBorder="1"/>
    <xf numFmtId="1" fontId="6" fillId="0" borderId="0" xfId="0" applyNumberFormat="1" applyFont="1"/>
    <xf numFmtId="1" fontId="5" fillId="2" borderId="4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 wrapText="1"/>
    </xf>
    <xf numFmtId="1" fontId="12" fillId="2" borderId="4" xfId="0" applyNumberFormat="1" applyFont="1" applyFill="1" applyBorder="1" applyAlignment="1">
      <alignment horizontal="center"/>
    </xf>
    <xf numFmtId="1" fontId="9" fillId="2" borderId="4" xfId="0" applyNumberFormat="1" applyFont="1" applyFill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22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1" fontId="14" fillId="0" borderId="28" xfId="0" applyNumberFormat="1" applyFont="1" applyBorder="1" applyAlignment="1">
      <alignment horizontal="center" vertical="center"/>
    </xf>
    <xf numFmtId="9" fontId="14" fillId="0" borderId="0" xfId="0" applyNumberFormat="1" applyFont="1" applyAlignment="1">
      <alignment horizontal="center" vertical="center"/>
    </xf>
    <xf numFmtId="9" fontId="14" fillId="0" borderId="13" xfId="0" applyNumberFormat="1" applyFont="1" applyBorder="1" applyAlignment="1">
      <alignment horizontal="center" vertical="center"/>
    </xf>
    <xf numFmtId="0" fontId="17" fillId="0" borderId="0" xfId="0" applyFont="1"/>
    <xf numFmtId="0" fontId="10" fillId="0" borderId="15" xfId="0" applyFont="1" applyBorder="1"/>
    <xf numFmtId="0" fontId="10" fillId="0" borderId="12" xfId="0" applyFont="1" applyBorder="1"/>
    <xf numFmtId="0" fontId="10" fillId="0" borderId="21" xfId="0" applyFont="1" applyBorder="1"/>
    <xf numFmtId="0" fontId="10" fillId="0" borderId="17" xfId="0" applyFont="1" applyBorder="1"/>
    <xf numFmtId="0" fontId="10" fillId="0" borderId="2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13" fillId="2" borderId="0" xfId="0" applyFont="1" applyFill="1" applyAlignment="1">
      <alignment horizontal="center"/>
    </xf>
    <xf numFmtId="0" fontId="0" fillId="3" borderId="7" xfId="0" applyFill="1" applyBorder="1" applyAlignment="1">
      <alignment horizontal="center"/>
    </xf>
    <xf numFmtId="0" fontId="8" fillId="3" borderId="10" xfId="0" applyFont="1" applyFill="1" applyBorder="1"/>
    <xf numFmtId="0" fontId="10" fillId="3" borderId="5" xfId="0" applyFont="1" applyFill="1" applyBorder="1"/>
    <xf numFmtId="0" fontId="10" fillId="3" borderId="8" xfId="0" applyFont="1" applyFill="1" applyBorder="1"/>
    <xf numFmtId="0" fontId="10" fillId="3" borderId="1" xfId="0" applyFont="1" applyFill="1" applyBorder="1"/>
    <xf numFmtId="0" fontId="6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23" xfId="0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" fontId="8" fillId="0" borderId="28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9" fontId="8" fillId="0" borderId="1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4" fillId="2" borderId="0" xfId="0" applyFont="1" applyFill="1"/>
    <xf numFmtId="3" fontId="14" fillId="2" borderId="0" xfId="0" applyNumberFormat="1" applyFont="1" applyFill="1"/>
    <xf numFmtId="164" fontId="0" fillId="2" borderId="2" xfId="0" applyNumberFormat="1" applyFill="1" applyBorder="1"/>
    <xf numFmtId="0" fontId="6" fillId="2" borderId="1" xfId="0" applyFont="1" applyFill="1" applyBorder="1" applyAlignment="1">
      <alignment horizontal="center" wrapText="1"/>
    </xf>
    <xf numFmtId="0" fontId="21" fillId="6" borderId="24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12" fillId="0" borderId="17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1" fontId="14" fillId="0" borderId="18" xfId="0" applyNumberFormat="1" applyFont="1" applyBorder="1" applyAlignment="1">
      <alignment horizontal="center" vertical="center"/>
    </xf>
    <xf numFmtId="3" fontId="14" fillId="0" borderId="8" xfId="0" applyNumberFormat="1" applyFont="1" applyBorder="1" applyAlignment="1">
      <alignment horizontal="center" vertical="center"/>
    </xf>
    <xf numFmtId="9" fontId="14" fillId="0" borderId="1" xfId="0" applyNumberFormat="1" applyFont="1" applyBorder="1" applyAlignment="1">
      <alignment horizontal="center" vertical="center"/>
    </xf>
    <xf numFmtId="9" fontId="14" fillId="0" borderId="12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left"/>
    </xf>
    <xf numFmtId="0" fontId="12" fillId="0" borderId="25" xfId="0" applyFont="1" applyBorder="1" applyAlignment="1">
      <alignment horizontal="center"/>
    </xf>
    <xf numFmtId="3" fontId="5" fillId="0" borderId="30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1" fontId="14" fillId="0" borderId="31" xfId="0" applyNumberFormat="1" applyFont="1" applyBorder="1" applyAlignment="1">
      <alignment horizontal="center" vertical="center"/>
    </xf>
    <xf numFmtId="3" fontId="14" fillId="5" borderId="32" xfId="0" applyNumberFormat="1" applyFont="1" applyFill="1" applyBorder="1" applyAlignment="1">
      <alignment horizontal="center" vertical="center"/>
    </xf>
    <xf numFmtId="9" fontId="14" fillId="0" borderId="25" xfId="0" applyNumberFormat="1" applyFont="1" applyBorder="1" applyAlignment="1">
      <alignment horizontal="center" vertical="center"/>
    </xf>
    <xf numFmtId="3" fontId="14" fillId="0" borderId="32" xfId="0" applyNumberFormat="1" applyFont="1" applyBorder="1" applyAlignment="1">
      <alignment horizontal="center" vertical="center"/>
    </xf>
    <xf numFmtId="9" fontId="14" fillId="0" borderId="29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0" fontId="2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1" xfId="0" applyFont="1" applyBorder="1" applyAlignment="1">
      <alignment horizontal="left"/>
    </xf>
    <xf numFmtId="0" fontId="5" fillId="0" borderId="33" xfId="0" applyFont="1" applyBorder="1" applyAlignment="1">
      <alignment horizontal="center" vertical="center" wrapText="1"/>
    </xf>
    <xf numFmtId="0" fontId="13" fillId="2" borderId="17" xfId="0" applyFont="1" applyFill="1" applyBorder="1"/>
    <xf numFmtId="0" fontId="13" fillId="2" borderId="1" xfId="0" applyFont="1" applyFill="1" applyBorder="1"/>
    <xf numFmtId="0" fontId="13" fillId="2" borderId="8" xfId="0" applyFont="1" applyFill="1" applyBorder="1"/>
    <xf numFmtId="0" fontId="18" fillId="2" borderId="17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8" fillId="2" borderId="8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6" xfId="0" applyFont="1" applyBorder="1" applyAlignment="1">
      <alignment wrapText="1"/>
    </xf>
    <xf numFmtId="0" fontId="7" fillId="0" borderId="8" xfId="0" applyFont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 wrapText="1"/>
    </xf>
    <xf numFmtId="1" fontId="10" fillId="0" borderId="28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all" spc="0" baseline="0">
                <a:gradFill>
                  <a:gsLst>
                    <a:gs pos="0">
                      <a:schemeClr val="dk1">
                        <a:lumMod val="50000"/>
                        <a:lumOff val="50000"/>
                      </a:schemeClr>
                    </a:gs>
                    <a:gs pos="100000">
                      <a:schemeClr val="dk1">
                        <a:lumMod val="85000"/>
                        <a:lumOff val="15000"/>
                      </a:schemeClr>
                    </a:gs>
                  </a:gsLst>
                  <a:lin ang="5400000" scaled="0"/>
                </a:gradFill>
                <a:latin typeface="+mn-lt"/>
                <a:ea typeface="+mn-ea"/>
                <a:cs typeface="+mn-cs"/>
              </a:defRPr>
            </a:pPr>
            <a:r>
              <a:rPr lang="cs-CZ" sz="1400" b="1"/>
              <a:t>Návštěvnosti 2024,2025,2026</a:t>
            </a:r>
          </a:p>
        </c:rich>
      </c:tx>
      <c:layout>
        <c:manualLayout>
          <c:xMode val="edge"/>
          <c:yMode val="edge"/>
          <c:x val="0.43296937756394227"/>
          <c:y val="2.79069741890702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1.1538462809147382E-2"/>
          <c:y val="0.1642698195816549"/>
          <c:w val="0.97692307438170523"/>
          <c:h val="0.77675484528890926"/>
        </c:manualLayout>
      </c:layout>
      <c:lineChart>
        <c:grouping val="standard"/>
        <c:varyColors val="0"/>
        <c:ser>
          <c:idx val="0"/>
          <c:order val="0"/>
          <c:tx>
            <c:v>2024</c:v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'Přehled návštěvnosti'!$C$4:$N$4</c:f>
              <c:numCache>
                <c:formatCode>0</c:formatCode>
                <c:ptCount val="12"/>
                <c:pt idx="0">
                  <c:v>11311</c:v>
                </c:pt>
                <c:pt idx="1">
                  <c:v>12191</c:v>
                </c:pt>
                <c:pt idx="2">
                  <c:v>10641</c:v>
                </c:pt>
                <c:pt idx="3">
                  <c:v>8738</c:v>
                </c:pt>
                <c:pt idx="4">
                  <c:v>7619</c:v>
                </c:pt>
                <c:pt idx="5">
                  <c:v>11618</c:v>
                </c:pt>
                <c:pt idx="6">
                  <c:v>21433</c:v>
                </c:pt>
                <c:pt idx="7">
                  <c:v>21056</c:v>
                </c:pt>
                <c:pt idx="8">
                  <c:v>8637</c:v>
                </c:pt>
                <c:pt idx="9">
                  <c:v>9162</c:v>
                </c:pt>
                <c:pt idx="10">
                  <c:v>9628</c:v>
                </c:pt>
                <c:pt idx="11">
                  <c:v>9424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52-424B-B706-B4B2DA30F19F}"/>
            </c:ext>
          </c:extLst>
        </c:ser>
        <c:ser>
          <c:idx val="1"/>
          <c:order val="1"/>
          <c:tx>
            <c:v>2025</c:v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Pt>
            <c:idx val="5"/>
            <c:marker>
              <c:symbol val="circle"/>
              <c:size val="17"/>
              <c:spPr>
                <a:solidFill>
                  <a:schemeClr val="lt1"/>
                </a:solidFill>
                <a:ln>
                  <a:noFill/>
                </a:ln>
                <a:effectLst/>
              </c:spPr>
            </c:marker>
            <c:bubble3D val="0"/>
            <c:spPr>
              <a:ln w="19050" cap="rnd" cmpd="sng" algn="ctr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E52-424B-B706-B4B2DA30F1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'Přehled návštěvnosti'!$C$6:$N$6</c:f>
              <c:numCache>
                <c:formatCode>0</c:formatCode>
                <c:ptCount val="12"/>
                <c:pt idx="0">
                  <c:v>13407</c:v>
                </c:pt>
                <c:pt idx="1">
                  <c:v>12174</c:v>
                </c:pt>
                <c:pt idx="2">
                  <c:v>11804</c:v>
                </c:pt>
                <c:pt idx="3">
                  <c:v>10667</c:v>
                </c:pt>
                <c:pt idx="4">
                  <c:v>10332</c:v>
                </c:pt>
                <c:pt idx="5">
                  <c:v>13423</c:v>
                </c:pt>
                <c:pt idx="6">
                  <c:v>20667</c:v>
                </c:pt>
                <c:pt idx="7">
                  <c:v>22719</c:v>
                </c:pt>
                <c:pt idx="8">
                  <c:v>8445</c:v>
                </c:pt>
                <c:pt idx="9">
                  <c:v>12181</c:v>
                </c:pt>
                <c:pt idx="10">
                  <c:v>12251</c:v>
                </c:pt>
                <c:pt idx="11">
                  <c:v>10198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52-424B-B706-B4B2DA30F19F}"/>
            </c:ext>
          </c:extLst>
        </c:ser>
        <c:ser>
          <c:idx val="2"/>
          <c:order val="2"/>
          <c:tx>
            <c:v>2026</c:v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'Přehled návštěvnosti'!$C$8</c:f>
              <c:numCache>
                <c:formatCode>0</c:formatCode>
                <c:ptCount val="1"/>
                <c:pt idx="0">
                  <c:v>15293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52-424B-B706-B4B2DA30F19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4960671"/>
        <c:axId val="952210559"/>
      </c:lineChart>
      <c:catAx>
        <c:axId val="9549606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52210559"/>
        <c:crosses val="autoZero"/>
        <c:auto val="1"/>
        <c:lblAlgn val="ctr"/>
        <c:lblOffset val="100"/>
        <c:noMultiLvlLbl val="0"/>
      </c:catAx>
      <c:valAx>
        <c:axId val="952210559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954960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2026  WELLNESS zóna </a:t>
            </a:r>
            <a:r>
              <a:rPr lang="en-US" b="1"/>
              <a:t>týdenní návštěvnost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6.9775162363610865E-2"/>
          <c:y val="9.0983263007195878E-2"/>
          <c:w val="0.90389338868458058"/>
          <c:h val="0.71521952451043436"/>
        </c:manualLayout>
      </c:layout>
      <c:lineChart>
        <c:grouping val="standard"/>
        <c:varyColors val="0"/>
        <c:ser>
          <c:idx val="7"/>
          <c:order val="0"/>
          <c:tx>
            <c:strRef>
              <c:f>'Z3 2026'!$I$2</c:f>
              <c:strCache>
                <c:ptCount val="1"/>
                <c:pt idx="0">
                  <c:v>týdenní návštěvnost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'Z3 2026'!$A$3:$A$55</c:f>
              <c:strCache>
                <c:ptCount val="53"/>
                <c:pt idx="0">
                  <c:v>wk 1</c:v>
                </c:pt>
                <c:pt idx="1">
                  <c:v>wk 2</c:v>
                </c:pt>
                <c:pt idx="2">
                  <c:v>wk 3</c:v>
                </c:pt>
                <c:pt idx="3">
                  <c:v>wk 4</c:v>
                </c:pt>
                <c:pt idx="4">
                  <c:v>wk 5</c:v>
                </c:pt>
                <c:pt idx="5">
                  <c:v>wk 6</c:v>
                </c:pt>
                <c:pt idx="6">
                  <c:v>wk 7</c:v>
                </c:pt>
                <c:pt idx="7">
                  <c:v>wk 8</c:v>
                </c:pt>
                <c:pt idx="8">
                  <c:v>wk 9</c:v>
                </c:pt>
                <c:pt idx="9">
                  <c:v>wk 10</c:v>
                </c:pt>
                <c:pt idx="10">
                  <c:v>wk 11</c:v>
                </c:pt>
                <c:pt idx="11">
                  <c:v>wk 12</c:v>
                </c:pt>
                <c:pt idx="12">
                  <c:v>wk 13</c:v>
                </c:pt>
                <c:pt idx="13">
                  <c:v>wk 14</c:v>
                </c:pt>
                <c:pt idx="14">
                  <c:v>wk 15</c:v>
                </c:pt>
                <c:pt idx="15">
                  <c:v>wk 16</c:v>
                </c:pt>
                <c:pt idx="16">
                  <c:v>wk 17</c:v>
                </c:pt>
                <c:pt idx="17">
                  <c:v>wk 18</c:v>
                </c:pt>
                <c:pt idx="18">
                  <c:v>wk 19</c:v>
                </c:pt>
                <c:pt idx="19">
                  <c:v>wk 20</c:v>
                </c:pt>
                <c:pt idx="20">
                  <c:v>wk 21</c:v>
                </c:pt>
                <c:pt idx="21">
                  <c:v>wk 22</c:v>
                </c:pt>
                <c:pt idx="22">
                  <c:v>wk 23</c:v>
                </c:pt>
                <c:pt idx="23">
                  <c:v>wk 24</c:v>
                </c:pt>
                <c:pt idx="24">
                  <c:v>wk 25</c:v>
                </c:pt>
                <c:pt idx="25">
                  <c:v>wk 26</c:v>
                </c:pt>
                <c:pt idx="26">
                  <c:v>wk 27</c:v>
                </c:pt>
                <c:pt idx="27">
                  <c:v>wk 28</c:v>
                </c:pt>
                <c:pt idx="28">
                  <c:v>wk 29</c:v>
                </c:pt>
                <c:pt idx="29">
                  <c:v>wk 30</c:v>
                </c:pt>
                <c:pt idx="30">
                  <c:v>wk 31</c:v>
                </c:pt>
                <c:pt idx="31">
                  <c:v>wk 32</c:v>
                </c:pt>
                <c:pt idx="32">
                  <c:v>wk 33</c:v>
                </c:pt>
                <c:pt idx="33">
                  <c:v>wk 34</c:v>
                </c:pt>
                <c:pt idx="34">
                  <c:v>wk 35</c:v>
                </c:pt>
                <c:pt idx="35">
                  <c:v>wk 36</c:v>
                </c:pt>
                <c:pt idx="36">
                  <c:v>wk 37</c:v>
                </c:pt>
                <c:pt idx="37">
                  <c:v>wk 38</c:v>
                </c:pt>
                <c:pt idx="38">
                  <c:v>wk 39</c:v>
                </c:pt>
                <c:pt idx="39">
                  <c:v>wk 40</c:v>
                </c:pt>
                <c:pt idx="40">
                  <c:v>wk 41</c:v>
                </c:pt>
                <c:pt idx="41">
                  <c:v>wk 42</c:v>
                </c:pt>
                <c:pt idx="42">
                  <c:v>wk 43</c:v>
                </c:pt>
                <c:pt idx="43">
                  <c:v>wk 44</c:v>
                </c:pt>
                <c:pt idx="44">
                  <c:v>wk 45</c:v>
                </c:pt>
                <c:pt idx="45">
                  <c:v>wk 46</c:v>
                </c:pt>
                <c:pt idx="46">
                  <c:v>wk 47</c:v>
                </c:pt>
                <c:pt idx="47">
                  <c:v>wk 48</c:v>
                </c:pt>
                <c:pt idx="48">
                  <c:v>wk 49</c:v>
                </c:pt>
                <c:pt idx="49">
                  <c:v>wk 50</c:v>
                </c:pt>
                <c:pt idx="50">
                  <c:v>wk 51</c:v>
                </c:pt>
                <c:pt idx="51">
                  <c:v>wk 52</c:v>
                </c:pt>
                <c:pt idx="52">
                  <c:v>wk 1</c:v>
                </c:pt>
              </c:strCache>
            </c:strRef>
          </c:cat>
          <c:val>
            <c:numRef>
              <c:f>'Z3 2026'!$I$3:$I$55</c:f>
              <c:numCache>
                <c:formatCode>General</c:formatCode>
                <c:ptCount val="53"/>
                <c:pt idx="0">
                  <c:v>620</c:v>
                </c:pt>
                <c:pt idx="1">
                  <c:v>866</c:v>
                </c:pt>
                <c:pt idx="2">
                  <c:v>926</c:v>
                </c:pt>
                <c:pt idx="3">
                  <c:v>920</c:v>
                </c:pt>
                <c:pt idx="4">
                  <c:v>932</c:v>
                </c:pt>
                <c:pt idx="5">
                  <c:v>1035</c:v>
                </c:pt>
                <c:pt idx="6">
                  <c:v>890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8D-4DC1-BF73-EBD203924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7974592"/>
        <c:axId val="517974112"/>
      </c:lineChart>
      <c:catAx>
        <c:axId val="51797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7974112"/>
        <c:crosses val="autoZero"/>
        <c:auto val="1"/>
        <c:lblAlgn val="ctr"/>
        <c:lblOffset val="100"/>
        <c:noMultiLvlLbl val="0"/>
      </c:catAx>
      <c:valAx>
        <c:axId val="5179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1797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18</xdr:row>
      <xdr:rowOff>59266</xdr:rowOff>
    </xdr:from>
    <xdr:to>
      <xdr:col>13</xdr:col>
      <xdr:colOff>42334</xdr:colOff>
      <xdr:row>40</xdr:row>
      <xdr:rowOff>177800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801BFEF5-23AB-8D1C-6C8B-383A01A7E3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144780</xdr:colOff>
      <xdr:row>1</xdr:row>
      <xdr:rowOff>0</xdr:rowOff>
    </xdr:from>
    <xdr:to>
      <xdr:col>19</xdr:col>
      <xdr:colOff>335280</xdr:colOff>
      <xdr:row>24</xdr:row>
      <xdr:rowOff>30480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1AC2385-515F-41F8-8209-25C04FA73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597E9-49D6-4A8F-AAFE-F480E7790D02}">
  <sheetPr>
    <pageSetUpPr fitToPage="1"/>
  </sheetPr>
  <dimension ref="A1:NH14"/>
  <sheetViews>
    <sheetView zoomScale="90" zoomScaleNormal="90" workbookViewId="0">
      <pane xSplit="1" topLeftCell="AH1" activePane="topRight" state="frozen"/>
      <selection pane="topRight" activeCell="AY17" sqref="AY17"/>
    </sheetView>
  </sheetViews>
  <sheetFormatPr defaultRowHeight="14.4" x14ac:dyDescent="0.3"/>
  <cols>
    <col min="1" max="1" width="12.44140625" customWidth="1"/>
    <col min="2" max="3" width="5.77734375" customWidth="1"/>
    <col min="4" max="4" width="7.88671875" customWidth="1"/>
    <col min="5" max="7" width="5.77734375" customWidth="1"/>
    <col min="8" max="8" width="6.77734375" customWidth="1"/>
    <col min="9" max="12" width="5.77734375" customWidth="1"/>
    <col min="13" max="13" width="5.88671875" customWidth="1"/>
    <col min="14" max="49" width="5.77734375" customWidth="1"/>
    <col min="50" max="50" width="6.33203125" customWidth="1"/>
    <col min="51" max="372" width="5.77734375" customWidth="1"/>
  </cols>
  <sheetData>
    <row r="1" spans="1:372" s="115" customFormat="1" ht="21" customHeight="1" x14ac:dyDescent="0.3">
      <c r="A1" s="137">
        <v>2026</v>
      </c>
      <c r="B1" s="167" t="s">
        <v>34</v>
      </c>
      <c r="C1" s="167"/>
      <c r="D1" s="167"/>
      <c r="E1" s="167"/>
      <c r="F1" s="167"/>
      <c r="G1" s="167"/>
      <c r="H1" s="167"/>
      <c r="I1" s="167" t="s">
        <v>126</v>
      </c>
      <c r="J1" s="167"/>
      <c r="K1" s="167"/>
      <c r="L1" s="167"/>
      <c r="M1" s="167"/>
      <c r="N1" s="167"/>
      <c r="O1" s="167"/>
      <c r="P1" s="174" t="s">
        <v>35</v>
      </c>
      <c r="Q1" s="167"/>
      <c r="R1" s="167"/>
      <c r="S1" s="167"/>
      <c r="T1" s="167"/>
      <c r="U1" s="167"/>
      <c r="V1" s="167"/>
      <c r="W1" s="167" t="s">
        <v>36</v>
      </c>
      <c r="X1" s="167"/>
      <c r="Y1" s="167"/>
      <c r="Z1" s="167"/>
      <c r="AA1" s="167"/>
      <c r="AB1" s="167"/>
      <c r="AC1" s="167"/>
      <c r="AD1" s="167" t="s">
        <v>157</v>
      </c>
      <c r="AE1" s="167"/>
      <c r="AF1" s="167"/>
      <c r="AG1" s="167"/>
      <c r="AH1" s="167"/>
      <c r="AI1" s="167"/>
      <c r="AJ1" s="167"/>
      <c r="AK1" s="167" t="s">
        <v>132</v>
      </c>
      <c r="AL1" s="167"/>
      <c r="AM1" s="167"/>
      <c r="AN1" s="167"/>
      <c r="AO1" s="167"/>
      <c r="AP1" s="167"/>
      <c r="AQ1" s="167"/>
      <c r="AR1" s="172" t="s">
        <v>158</v>
      </c>
      <c r="AS1" s="172"/>
      <c r="AT1" s="172"/>
      <c r="AU1" s="172"/>
      <c r="AV1" s="172"/>
      <c r="AW1" s="172"/>
      <c r="AX1" s="172"/>
      <c r="AY1" s="172" t="s">
        <v>159</v>
      </c>
      <c r="AZ1" s="172"/>
      <c r="BA1" s="172"/>
      <c r="BB1" s="172"/>
      <c r="BC1" s="172"/>
      <c r="BD1" s="172"/>
      <c r="BE1" s="172"/>
      <c r="BF1" s="168" t="s">
        <v>38</v>
      </c>
      <c r="BG1" s="169"/>
      <c r="BH1" s="169"/>
      <c r="BI1" s="169"/>
      <c r="BJ1" s="169"/>
      <c r="BK1" s="169"/>
      <c r="BL1" s="169"/>
      <c r="BM1" s="168" t="s">
        <v>127</v>
      </c>
      <c r="BN1" s="169"/>
      <c r="BO1" s="169"/>
      <c r="BP1" s="169"/>
      <c r="BQ1" s="169"/>
      <c r="BR1" s="169"/>
      <c r="BS1" s="173"/>
      <c r="BT1" s="168" t="s">
        <v>128</v>
      </c>
      <c r="BU1" s="169"/>
      <c r="BV1" s="169"/>
      <c r="BW1" s="169"/>
      <c r="BX1" s="169"/>
      <c r="BY1" s="169"/>
      <c r="BZ1" s="173"/>
      <c r="CA1" s="168" t="s">
        <v>37</v>
      </c>
      <c r="CB1" s="169"/>
      <c r="CC1" s="169"/>
      <c r="CD1" s="169"/>
      <c r="CE1" s="169"/>
      <c r="CF1" s="169"/>
      <c r="CG1" s="173"/>
      <c r="CH1" s="168" t="s">
        <v>42</v>
      </c>
      <c r="CI1" s="169"/>
      <c r="CJ1" s="169"/>
      <c r="CK1" s="169"/>
      <c r="CL1" s="169"/>
      <c r="CM1" s="169"/>
      <c r="CN1" s="169"/>
      <c r="CO1" s="168" t="s">
        <v>160</v>
      </c>
      <c r="CP1" s="169"/>
      <c r="CQ1" s="169"/>
      <c r="CR1" s="169"/>
      <c r="CS1" s="169"/>
      <c r="CT1" s="169"/>
      <c r="CU1" s="169"/>
      <c r="CV1" s="168" t="s">
        <v>43</v>
      </c>
      <c r="CW1" s="169"/>
      <c r="CX1" s="169"/>
      <c r="CY1" s="169"/>
      <c r="CZ1" s="169"/>
      <c r="DA1" s="169"/>
      <c r="DB1" s="169"/>
      <c r="DC1" s="168" t="s">
        <v>129</v>
      </c>
      <c r="DD1" s="169"/>
      <c r="DE1" s="169"/>
      <c r="DF1" s="169"/>
      <c r="DG1" s="169"/>
      <c r="DH1" s="169"/>
      <c r="DI1" s="169"/>
      <c r="DJ1" s="167" t="s">
        <v>44</v>
      </c>
      <c r="DK1" s="167"/>
      <c r="DL1" s="167"/>
      <c r="DM1" s="167"/>
      <c r="DN1" s="167"/>
      <c r="DO1" s="167"/>
      <c r="DP1" s="167"/>
      <c r="DQ1" s="167" t="s">
        <v>130</v>
      </c>
      <c r="DR1" s="167"/>
      <c r="DS1" s="167"/>
      <c r="DT1" s="167"/>
      <c r="DU1" s="167"/>
      <c r="DV1" s="167"/>
      <c r="DW1" s="167"/>
      <c r="DX1" s="167" t="s">
        <v>45</v>
      </c>
      <c r="DY1" s="167"/>
      <c r="DZ1" s="167"/>
      <c r="EA1" s="167"/>
      <c r="EB1" s="167"/>
      <c r="EC1" s="167"/>
      <c r="ED1" s="167"/>
      <c r="EE1" s="167" t="s">
        <v>46</v>
      </c>
      <c r="EF1" s="167"/>
      <c r="EG1" s="167"/>
      <c r="EH1" s="167"/>
      <c r="EI1" s="167"/>
      <c r="EJ1" s="167"/>
      <c r="EK1" s="167"/>
      <c r="EL1" s="167" t="s">
        <v>47</v>
      </c>
      <c r="EM1" s="167"/>
      <c r="EN1" s="167"/>
      <c r="EO1" s="167"/>
      <c r="EP1" s="167"/>
      <c r="EQ1" s="167"/>
      <c r="ER1" s="167"/>
      <c r="ES1" s="167" t="s">
        <v>48</v>
      </c>
      <c r="ET1" s="167"/>
      <c r="EU1" s="167"/>
      <c r="EV1" s="167"/>
      <c r="EW1" s="167"/>
      <c r="EX1" s="167"/>
      <c r="EY1" s="167"/>
      <c r="EZ1" s="167" t="s">
        <v>49</v>
      </c>
      <c r="FA1" s="167"/>
      <c r="FB1" s="167"/>
      <c r="FC1" s="167"/>
      <c r="FD1" s="167"/>
      <c r="FE1" s="167"/>
      <c r="FF1" s="167"/>
      <c r="FG1" s="167" t="s">
        <v>50</v>
      </c>
      <c r="FH1" s="167"/>
      <c r="FI1" s="167"/>
      <c r="FJ1" s="167"/>
      <c r="FK1" s="167"/>
      <c r="FL1" s="167"/>
      <c r="FM1" s="167"/>
      <c r="FN1" s="167" t="s">
        <v>51</v>
      </c>
      <c r="FO1" s="167"/>
      <c r="FP1" s="167"/>
      <c r="FQ1" s="167"/>
      <c r="FR1" s="167"/>
      <c r="FS1" s="167"/>
      <c r="FT1" s="167"/>
      <c r="FU1" s="167" t="s">
        <v>52</v>
      </c>
      <c r="FV1" s="167"/>
      <c r="FW1" s="167"/>
      <c r="FX1" s="167"/>
      <c r="FY1" s="167"/>
      <c r="FZ1" s="167"/>
      <c r="GA1" s="167"/>
      <c r="GB1" s="167" t="s">
        <v>53</v>
      </c>
      <c r="GC1" s="167"/>
      <c r="GD1" s="167"/>
      <c r="GE1" s="167"/>
      <c r="GF1" s="167"/>
      <c r="GG1" s="167"/>
      <c r="GH1" s="167"/>
      <c r="GI1" s="167" t="s">
        <v>54</v>
      </c>
      <c r="GJ1" s="167"/>
      <c r="GK1" s="167"/>
      <c r="GL1" s="167"/>
      <c r="GM1" s="167"/>
      <c r="GN1" s="167"/>
      <c r="GO1" s="167"/>
      <c r="GP1" s="167" t="s">
        <v>66</v>
      </c>
      <c r="GQ1" s="167"/>
      <c r="GR1" s="167"/>
      <c r="GS1" s="167"/>
      <c r="GT1" s="167"/>
      <c r="GU1" s="167"/>
      <c r="GV1" s="167"/>
      <c r="GW1" s="167" t="s">
        <v>67</v>
      </c>
      <c r="GX1" s="167"/>
      <c r="GY1" s="167"/>
      <c r="GZ1" s="167"/>
      <c r="HA1" s="167"/>
      <c r="HB1" s="167"/>
      <c r="HC1" s="167"/>
      <c r="HD1" s="167" t="s">
        <v>68</v>
      </c>
      <c r="HE1" s="167"/>
      <c r="HF1" s="167"/>
      <c r="HG1" s="167"/>
      <c r="HH1" s="167"/>
      <c r="HI1" s="167"/>
      <c r="HJ1" s="167"/>
      <c r="HK1" s="167" t="s">
        <v>69</v>
      </c>
      <c r="HL1" s="167"/>
      <c r="HM1" s="167"/>
      <c r="HN1" s="167"/>
      <c r="HO1" s="167"/>
      <c r="HP1" s="167"/>
      <c r="HQ1" s="167"/>
      <c r="HR1" s="167" t="s">
        <v>70</v>
      </c>
      <c r="HS1" s="167"/>
      <c r="HT1" s="167"/>
      <c r="HU1" s="167"/>
      <c r="HV1" s="167"/>
      <c r="HW1" s="167"/>
      <c r="HX1" s="167"/>
      <c r="HY1" s="167" t="s">
        <v>71</v>
      </c>
      <c r="HZ1" s="167"/>
      <c r="IA1" s="167"/>
      <c r="IB1" s="167"/>
      <c r="IC1" s="167"/>
      <c r="ID1" s="167"/>
      <c r="IE1" s="167"/>
      <c r="IF1" s="167" t="s">
        <v>72</v>
      </c>
      <c r="IG1" s="167"/>
      <c r="IH1" s="167"/>
      <c r="II1" s="167"/>
      <c r="IJ1" s="167"/>
      <c r="IK1" s="167"/>
      <c r="IL1" s="167"/>
      <c r="IM1" s="167" t="s">
        <v>73</v>
      </c>
      <c r="IN1" s="167"/>
      <c r="IO1" s="167"/>
      <c r="IP1" s="167"/>
      <c r="IQ1" s="167"/>
      <c r="IR1" s="167"/>
      <c r="IS1" s="167"/>
      <c r="IT1" s="167" t="s">
        <v>74</v>
      </c>
      <c r="IU1" s="167"/>
      <c r="IV1" s="167"/>
      <c r="IW1" s="167"/>
      <c r="IX1" s="167"/>
      <c r="IY1" s="167"/>
      <c r="IZ1" s="167"/>
      <c r="JA1" s="167" t="s">
        <v>89</v>
      </c>
      <c r="JB1" s="167"/>
      <c r="JC1" s="167"/>
      <c r="JD1" s="167"/>
      <c r="JE1" s="167"/>
      <c r="JF1" s="167"/>
      <c r="JG1" s="167"/>
      <c r="JH1" s="167" t="s">
        <v>90</v>
      </c>
      <c r="JI1" s="167"/>
      <c r="JJ1" s="167"/>
      <c r="JK1" s="167"/>
      <c r="JL1" s="167"/>
      <c r="JM1" s="167"/>
      <c r="JN1" s="167"/>
      <c r="JO1" s="167" t="s">
        <v>91</v>
      </c>
      <c r="JP1" s="167"/>
      <c r="JQ1" s="167"/>
      <c r="JR1" s="167"/>
      <c r="JS1" s="167"/>
      <c r="JT1" s="167"/>
      <c r="JU1" s="167"/>
      <c r="JV1" s="167" t="s">
        <v>92</v>
      </c>
      <c r="JW1" s="167"/>
      <c r="JX1" s="167"/>
      <c r="JY1" s="167"/>
      <c r="JZ1" s="167"/>
      <c r="KA1" s="167"/>
      <c r="KB1" s="167"/>
      <c r="KC1" s="167" t="s">
        <v>93</v>
      </c>
      <c r="KD1" s="167"/>
      <c r="KE1" s="167"/>
      <c r="KF1" s="167"/>
      <c r="KG1" s="167"/>
      <c r="KH1" s="167"/>
      <c r="KI1" s="167"/>
      <c r="KJ1" s="167" t="s">
        <v>95</v>
      </c>
      <c r="KK1" s="167"/>
      <c r="KL1" s="167"/>
      <c r="KM1" s="167"/>
      <c r="KN1" s="167"/>
      <c r="KO1" s="167"/>
      <c r="KP1" s="167"/>
      <c r="KQ1" s="167" t="s">
        <v>96</v>
      </c>
      <c r="KR1" s="167"/>
      <c r="KS1" s="167"/>
      <c r="KT1" s="167"/>
      <c r="KU1" s="167"/>
      <c r="KV1" s="167"/>
      <c r="KW1" s="167"/>
      <c r="KX1" s="167" t="s">
        <v>97</v>
      </c>
      <c r="KY1" s="167"/>
      <c r="KZ1" s="167"/>
      <c r="LA1" s="167"/>
      <c r="LB1" s="167"/>
      <c r="LC1" s="167"/>
      <c r="LD1" s="167"/>
      <c r="LE1" s="167" t="s">
        <v>98</v>
      </c>
      <c r="LF1" s="167"/>
      <c r="LG1" s="167"/>
      <c r="LH1" s="167"/>
      <c r="LI1" s="167"/>
      <c r="LJ1" s="167"/>
      <c r="LK1" s="167"/>
      <c r="LL1" s="167" t="s">
        <v>99</v>
      </c>
      <c r="LM1" s="167"/>
      <c r="LN1" s="167"/>
      <c r="LO1" s="167"/>
      <c r="LP1" s="167"/>
      <c r="LQ1" s="167"/>
      <c r="LR1" s="167"/>
      <c r="LS1" s="167" t="s">
        <v>100</v>
      </c>
      <c r="LT1" s="167"/>
      <c r="LU1" s="167"/>
      <c r="LV1" s="167"/>
      <c r="LW1" s="167"/>
      <c r="LX1" s="167"/>
      <c r="LY1" s="167"/>
      <c r="LZ1" s="167" t="s">
        <v>101</v>
      </c>
      <c r="MA1" s="167"/>
      <c r="MB1" s="167"/>
      <c r="MC1" s="167"/>
      <c r="MD1" s="167"/>
      <c r="ME1" s="167"/>
      <c r="MF1" s="167"/>
      <c r="MG1" s="167" t="s">
        <v>102</v>
      </c>
      <c r="MH1" s="167"/>
      <c r="MI1" s="167"/>
      <c r="MJ1" s="167"/>
      <c r="MK1" s="167"/>
      <c r="ML1" s="167"/>
      <c r="MM1" s="167"/>
      <c r="MN1" s="167" t="s">
        <v>103</v>
      </c>
      <c r="MO1" s="167"/>
      <c r="MP1" s="167"/>
      <c r="MQ1" s="167"/>
      <c r="MR1" s="167"/>
      <c r="MS1" s="167"/>
      <c r="MT1" s="167"/>
      <c r="MU1" s="167" t="s">
        <v>104</v>
      </c>
      <c r="MV1" s="167"/>
      <c r="MW1" s="167"/>
      <c r="MX1" s="167"/>
      <c r="MY1" s="167"/>
      <c r="MZ1" s="167"/>
      <c r="NA1" s="167"/>
      <c r="NB1" s="167" t="s">
        <v>105</v>
      </c>
      <c r="NC1" s="167"/>
      <c r="ND1" s="167"/>
      <c r="NE1" s="167"/>
      <c r="NF1" s="167"/>
      <c r="NG1" s="167"/>
      <c r="NH1" s="167"/>
    </row>
    <row r="2" spans="1:372" s="5" customFormat="1" ht="21.6" customHeight="1" x14ac:dyDescent="0.3">
      <c r="A2" s="170" t="s">
        <v>11</v>
      </c>
      <c r="B2" s="6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6" t="s">
        <v>8</v>
      </c>
      <c r="H2" s="8" t="s">
        <v>9</v>
      </c>
      <c r="I2" s="5" t="s">
        <v>3</v>
      </c>
      <c r="J2" s="5" t="s">
        <v>4</v>
      </c>
      <c r="K2" s="5" t="s">
        <v>5</v>
      </c>
      <c r="L2" s="5" t="s">
        <v>6</v>
      </c>
      <c r="M2" s="5" t="s">
        <v>7</v>
      </c>
      <c r="N2" s="6" t="s">
        <v>8</v>
      </c>
      <c r="O2" s="8" t="s">
        <v>9</v>
      </c>
      <c r="P2" s="5" t="s">
        <v>3</v>
      </c>
      <c r="Q2" s="5" t="s">
        <v>4</v>
      </c>
      <c r="R2" s="5" t="s">
        <v>5</v>
      </c>
      <c r="S2" s="5" t="s">
        <v>6</v>
      </c>
      <c r="T2" s="5" t="s">
        <v>7</v>
      </c>
      <c r="U2" s="6" t="s">
        <v>8</v>
      </c>
      <c r="V2" s="8" t="s">
        <v>9</v>
      </c>
      <c r="W2" s="5" t="s">
        <v>3</v>
      </c>
      <c r="X2" s="5" t="s">
        <v>4</v>
      </c>
      <c r="Y2" s="5" t="s">
        <v>5</v>
      </c>
      <c r="Z2" s="5" t="s">
        <v>6</v>
      </c>
      <c r="AA2" s="5" t="s">
        <v>7</v>
      </c>
      <c r="AB2" s="6" t="s">
        <v>8</v>
      </c>
      <c r="AC2" s="11" t="s">
        <v>9</v>
      </c>
      <c r="AD2" s="5" t="s">
        <v>3</v>
      </c>
      <c r="AE2" s="5" t="s">
        <v>4</v>
      </c>
      <c r="AF2" s="89" t="s">
        <v>5</v>
      </c>
      <c r="AG2" s="89" t="s">
        <v>6</v>
      </c>
      <c r="AH2" s="6" t="s">
        <v>7</v>
      </c>
      <c r="AI2" s="6" t="s">
        <v>8</v>
      </c>
      <c r="AJ2" s="11" t="s">
        <v>9</v>
      </c>
      <c r="AK2" s="5" t="s">
        <v>3</v>
      </c>
      <c r="AL2" s="5" t="s">
        <v>4</v>
      </c>
      <c r="AM2" s="5" t="s">
        <v>5</v>
      </c>
      <c r="AN2" s="5" t="s">
        <v>6</v>
      </c>
      <c r="AO2" s="5" t="s">
        <v>7</v>
      </c>
      <c r="AP2" s="6" t="s">
        <v>8</v>
      </c>
      <c r="AQ2" s="11" t="s">
        <v>9</v>
      </c>
      <c r="AR2" s="5" t="s">
        <v>3</v>
      </c>
      <c r="AS2" s="5" t="s">
        <v>4</v>
      </c>
      <c r="AT2" s="5" t="s">
        <v>5</v>
      </c>
      <c r="AU2" s="5" t="s">
        <v>6</v>
      </c>
      <c r="AV2" s="5" t="s">
        <v>7</v>
      </c>
      <c r="AW2" s="6" t="s">
        <v>8</v>
      </c>
      <c r="AX2" s="11" t="s">
        <v>9</v>
      </c>
      <c r="AY2" s="5" t="s">
        <v>3</v>
      </c>
      <c r="AZ2" s="5" t="s">
        <v>4</v>
      </c>
      <c r="BA2" s="5" t="s">
        <v>5</v>
      </c>
      <c r="BB2" s="5" t="s">
        <v>6</v>
      </c>
      <c r="BC2" s="5" t="s">
        <v>7</v>
      </c>
      <c r="BD2" s="6" t="s">
        <v>8</v>
      </c>
      <c r="BE2" s="11" t="s">
        <v>9</v>
      </c>
      <c r="BF2" s="5" t="s">
        <v>3</v>
      </c>
      <c r="BG2" s="5" t="s">
        <v>4</v>
      </c>
      <c r="BH2" s="5" t="s">
        <v>5</v>
      </c>
      <c r="BI2" s="89" t="s">
        <v>6</v>
      </c>
      <c r="BJ2" s="89" t="s">
        <v>7</v>
      </c>
      <c r="BK2" s="6" t="s">
        <v>8</v>
      </c>
      <c r="BL2" s="11" t="s">
        <v>9</v>
      </c>
      <c r="BM2" s="5" t="s">
        <v>3</v>
      </c>
      <c r="BN2" s="5" t="s">
        <v>4</v>
      </c>
      <c r="BO2" s="5" t="s">
        <v>5</v>
      </c>
      <c r="BP2" s="5" t="s">
        <v>6</v>
      </c>
      <c r="BQ2" s="5" t="s">
        <v>7</v>
      </c>
      <c r="BR2" s="6" t="s">
        <v>8</v>
      </c>
      <c r="BS2" s="11" t="s">
        <v>9</v>
      </c>
      <c r="BT2" s="5" t="s">
        <v>3</v>
      </c>
      <c r="BU2" s="5" t="s">
        <v>4</v>
      </c>
      <c r="BV2" s="5" t="s">
        <v>5</v>
      </c>
      <c r="BW2" s="5" t="s">
        <v>6</v>
      </c>
      <c r="BX2" s="5" t="s">
        <v>7</v>
      </c>
      <c r="BY2" s="6" t="s">
        <v>8</v>
      </c>
      <c r="BZ2" s="11" t="s">
        <v>9</v>
      </c>
      <c r="CA2" s="5" t="s">
        <v>3</v>
      </c>
      <c r="CB2" s="5" t="s">
        <v>4</v>
      </c>
      <c r="CC2" s="5" t="s">
        <v>5</v>
      </c>
      <c r="CD2" s="5" t="s">
        <v>6</v>
      </c>
      <c r="CE2" s="5" t="s">
        <v>7</v>
      </c>
      <c r="CF2" s="6" t="s">
        <v>8</v>
      </c>
      <c r="CG2" s="11" t="s">
        <v>9</v>
      </c>
      <c r="CH2" s="5" t="s">
        <v>3</v>
      </c>
      <c r="CI2" s="5" t="s">
        <v>4</v>
      </c>
      <c r="CJ2" s="5" t="s">
        <v>5</v>
      </c>
      <c r="CK2" s="5" t="s">
        <v>6</v>
      </c>
      <c r="CL2" s="5" t="s">
        <v>7</v>
      </c>
      <c r="CM2" s="6" t="s">
        <v>8</v>
      </c>
      <c r="CN2" s="22" t="s">
        <v>9</v>
      </c>
      <c r="CO2" s="5" t="s">
        <v>3</v>
      </c>
      <c r="CP2" s="5" t="s">
        <v>4</v>
      </c>
      <c r="CQ2" s="5" t="s">
        <v>5</v>
      </c>
      <c r="CR2" s="6" t="s">
        <v>6</v>
      </c>
      <c r="CS2" s="5" t="s">
        <v>7</v>
      </c>
      <c r="CT2" s="6" t="s">
        <v>8</v>
      </c>
      <c r="CU2" s="11" t="s">
        <v>9</v>
      </c>
      <c r="CV2" s="5" t="s">
        <v>3</v>
      </c>
      <c r="CW2" s="5" t="s">
        <v>4</v>
      </c>
      <c r="CX2" s="5" t="s">
        <v>5</v>
      </c>
      <c r="CY2" s="5" t="s">
        <v>6</v>
      </c>
      <c r="CZ2" s="5" t="s">
        <v>7</v>
      </c>
      <c r="DA2" s="6" t="s">
        <v>8</v>
      </c>
      <c r="DB2" s="11" t="s">
        <v>9</v>
      </c>
      <c r="DC2" s="5" t="s">
        <v>3</v>
      </c>
      <c r="DD2" s="5" t="s">
        <v>4</v>
      </c>
      <c r="DE2" s="5" t="s">
        <v>5</v>
      </c>
      <c r="DF2" s="5" t="s">
        <v>6</v>
      </c>
      <c r="DG2" s="5" t="s">
        <v>7</v>
      </c>
      <c r="DH2" s="6" t="s">
        <v>8</v>
      </c>
      <c r="DI2" s="11" t="s">
        <v>9</v>
      </c>
      <c r="DJ2" s="5" t="s">
        <v>3</v>
      </c>
      <c r="DK2" s="5" t="s">
        <v>4</v>
      </c>
      <c r="DL2" s="5" t="s">
        <v>5</v>
      </c>
      <c r="DM2" s="5" t="s">
        <v>6</v>
      </c>
      <c r="DN2" s="5" t="s">
        <v>7</v>
      </c>
      <c r="DO2" s="6" t="s">
        <v>8</v>
      </c>
      <c r="DP2" s="11" t="s">
        <v>9</v>
      </c>
      <c r="DQ2" s="5" t="s">
        <v>3</v>
      </c>
      <c r="DR2" s="89" t="s">
        <v>4</v>
      </c>
      <c r="DS2" s="113" t="s">
        <v>5</v>
      </c>
      <c r="DT2" s="27" t="s">
        <v>6</v>
      </c>
      <c r="DU2" s="5" t="s">
        <v>7</v>
      </c>
      <c r="DV2" s="6" t="s">
        <v>8</v>
      </c>
      <c r="DW2" s="11" t="s">
        <v>9</v>
      </c>
      <c r="DX2" s="5" t="s">
        <v>3</v>
      </c>
      <c r="DY2" s="5" t="s">
        <v>4</v>
      </c>
      <c r="DZ2" s="5" t="s">
        <v>5</v>
      </c>
      <c r="EA2" s="27" t="s">
        <v>6</v>
      </c>
      <c r="EB2" s="5" t="s">
        <v>7</v>
      </c>
      <c r="EC2" s="6" t="s">
        <v>8</v>
      </c>
      <c r="ED2" s="11" t="s">
        <v>9</v>
      </c>
      <c r="EE2" s="5" t="s">
        <v>3</v>
      </c>
      <c r="EF2" s="5" t="s">
        <v>4</v>
      </c>
      <c r="EG2" s="5" t="s">
        <v>5</v>
      </c>
      <c r="EH2" s="5" t="s">
        <v>6</v>
      </c>
      <c r="EI2" s="5" t="s">
        <v>7</v>
      </c>
      <c r="EJ2" s="6" t="s">
        <v>8</v>
      </c>
      <c r="EK2" s="11" t="s">
        <v>9</v>
      </c>
      <c r="EL2" s="5" t="s">
        <v>3</v>
      </c>
      <c r="EM2" s="5" t="s">
        <v>4</v>
      </c>
      <c r="EN2" s="5" t="s">
        <v>5</v>
      </c>
      <c r="EO2" s="5" t="s">
        <v>6</v>
      </c>
      <c r="EP2" s="5" t="s">
        <v>7</v>
      </c>
      <c r="EQ2" s="6" t="s">
        <v>8</v>
      </c>
      <c r="ER2" s="11" t="s">
        <v>9</v>
      </c>
      <c r="ES2" s="5" t="s">
        <v>3</v>
      </c>
      <c r="ET2" s="5" t="s">
        <v>4</v>
      </c>
      <c r="EU2" s="5" t="s">
        <v>5</v>
      </c>
      <c r="EV2" s="5" t="s">
        <v>6</v>
      </c>
      <c r="EW2" s="5" t="s">
        <v>7</v>
      </c>
      <c r="EX2" s="27" t="s">
        <v>8</v>
      </c>
      <c r="EY2" s="11" t="s">
        <v>9</v>
      </c>
      <c r="EZ2" s="5" t="s">
        <v>3</v>
      </c>
      <c r="FA2" s="5" t="s">
        <v>4</v>
      </c>
      <c r="FB2" s="14" t="s">
        <v>5</v>
      </c>
      <c r="FC2" s="5" t="s">
        <v>6</v>
      </c>
      <c r="FD2" s="5" t="s">
        <v>7</v>
      </c>
      <c r="FE2" s="6" t="s">
        <v>8</v>
      </c>
      <c r="FF2" s="11" t="s">
        <v>9</v>
      </c>
      <c r="FG2" s="5" t="s">
        <v>3</v>
      </c>
      <c r="FH2" s="14" t="s">
        <v>4</v>
      </c>
      <c r="FI2" s="5" t="s">
        <v>5</v>
      </c>
      <c r="FJ2" s="5" t="s">
        <v>6</v>
      </c>
      <c r="FK2" s="5" t="s">
        <v>7</v>
      </c>
      <c r="FL2" s="6" t="s">
        <v>8</v>
      </c>
      <c r="FM2" s="11" t="s">
        <v>9</v>
      </c>
      <c r="FN2" s="5" t="s">
        <v>3</v>
      </c>
      <c r="FO2" s="5" t="s">
        <v>4</v>
      </c>
      <c r="FP2" s="5" t="s">
        <v>5</v>
      </c>
      <c r="FQ2" s="5" t="s">
        <v>6</v>
      </c>
      <c r="FR2" s="5" t="s">
        <v>7</v>
      </c>
      <c r="FS2" s="6" t="s">
        <v>8</v>
      </c>
      <c r="FT2" s="11" t="s">
        <v>9</v>
      </c>
      <c r="FU2" s="5" t="s">
        <v>3</v>
      </c>
      <c r="FV2" s="5" t="s">
        <v>4</v>
      </c>
      <c r="FW2" s="5" t="s">
        <v>5</v>
      </c>
      <c r="FX2" s="5" t="s">
        <v>6</v>
      </c>
      <c r="FY2" s="5" t="s">
        <v>7</v>
      </c>
      <c r="FZ2" s="6" t="s">
        <v>8</v>
      </c>
      <c r="GA2" s="11" t="s">
        <v>9</v>
      </c>
      <c r="GB2" s="5" t="s">
        <v>3</v>
      </c>
      <c r="GC2" s="5" t="s">
        <v>4</v>
      </c>
      <c r="GD2" s="5" t="s">
        <v>5</v>
      </c>
      <c r="GE2" s="5" t="s">
        <v>6</v>
      </c>
      <c r="GF2" s="5" t="s">
        <v>7</v>
      </c>
      <c r="GG2" s="6" t="s">
        <v>8</v>
      </c>
      <c r="GH2" s="11" t="s">
        <v>9</v>
      </c>
      <c r="GI2" s="5" t="s">
        <v>3</v>
      </c>
      <c r="GJ2" s="5" t="s">
        <v>4</v>
      </c>
      <c r="GK2" s="5" t="s">
        <v>5</v>
      </c>
      <c r="GL2" s="5" t="s">
        <v>6</v>
      </c>
      <c r="GM2" s="5" t="s">
        <v>7</v>
      </c>
      <c r="GN2" s="6" t="s">
        <v>8</v>
      </c>
      <c r="GO2" s="11" t="s">
        <v>9</v>
      </c>
      <c r="GP2" s="5" t="s">
        <v>3</v>
      </c>
      <c r="GQ2" s="5" t="s">
        <v>4</v>
      </c>
      <c r="GR2" s="5" t="s">
        <v>5</v>
      </c>
      <c r="GS2" s="5" t="s">
        <v>6</v>
      </c>
      <c r="GT2" s="5" t="s">
        <v>7</v>
      </c>
      <c r="GU2" s="6" t="s">
        <v>8</v>
      </c>
      <c r="GV2" s="11" t="s">
        <v>9</v>
      </c>
      <c r="GW2" s="5" t="s">
        <v>3</v>
      </c>
      <c r="GX2" s="5" t="s">
        <v>4</v>
      </c>
      <c r="GY2" s="5" t="s">
        <v>5</v>
      </c>
      <c r="GZ2" s="5" t="s">
        <v>6</v>
      </c>
      <c r="HA2" s="5" t="s">
        <v>7</v>
      </c>
      <c r="HB2" s="6" t="s">
        <v>8</v>
      </c>
      <c r="HC2" s="11" t="s">
        <v>9</v>
      </c>
      <c r="HD2" s="5" t="s">
        <v>3</v>
      </c>
      <c r="HE2" s="5" t="s">
        <v>4</v>
      </c>
      <c r="HF2" s="5" t="s">
        <v>5</v>
      </c>
      <c r="HG2" s="5" t="s">
        <v>6</v>
      </c>
      <c r="HH2" s="5" t="s">
        <v>7</v>
      </c>
      <c r="HI2" s="6" t="s">
        <v>8</v>
      </c>
      <c r="HJ2" s="11" t="s">
        <v>9</v>
      </c>
      <c r="HK2" s="5" t="s">
        <v>3</v>
      </c>
      <c r="HL2" s="5" t="s">
        <v>4</v>
      </c>
      <c r="HM2" s="5" t="s">
        <v>5</v>
      </c>
      <c r="HN2" s="5" t="s">
        <v>6</v>
      </c>
      <c r="HO2" s="5" t="s">
        <v>7</v>
      </c>
      <c r="HP2" s="6" t="s">
        <v>8</v>
      </c>
      <c r="HQ2" s="117" t="s">
        <v>9</v>
      </c>
      <c r="HR2" s="5" t="s">
        <v>3</v>
      </c>
      <c r="HS2" s="5" t="s">
        <v>4</v>
      </c>
      <c r="HT2" s="5" t="s">
        <v>5</v>
      </c>
      <c r="HU2" s="5" t="s">
        <v>6</v>
      </c>
      <c r="HV2" s="5" t="s">
        <v>7</v>
      </c>
      <c r="HW2" s="6" t="s">
        <v>8</v>
      </c>
      <c r="HX2" s="11" t="s">
        <v>9</v>
      </c>
      <c r="HY2" s="5" t="s">
        <v>3</v>
      </c>
      <c r="HZ2" s="5" t="s">
        <v>4</v>
      </c>
      <c r="IA2" s="5" t="s">
        <v>5</v>
      </c>
      <c r="IB2" s="5" t="s">
        <v>6</v>
      </c>
      <c r="IC2" s="5" t="s">
        <v>7</v>
      </c>
      <c r="ID2" s="6" t="s">
        <v>8</v>
      </c>
      <c r="IE2" s="11" t="s">
        <v>9</v>
      </c>
      <c r="IF2" s="5" t="s">
        <v>3</v>
      </c>
      <c r="IG2" s="5" t="s">
        <v>4</v>
      </c>
      <c r="IH2" s="5" t="s">
        <v>5</v>
      </c>
      <c r="II2" s="5" t="s">
        <v>6</v>
      </c>
      <c r="IJ2" s="5" t="s">
        <v>7</v>
      </c>
      <c r="IK2" s="6" t="s">
        <v>8</v>
      </c>
      <c r="IL2" s="11" t="s">
        <v>9</v>
      </c>
      <c r="IM2" s="5" t="s">
        <v>3</v>
      </c>
      <c r="IN2" s="5" t="s">
        <v>4</v>
      </c>
      <c r="IO2" s="5" t="s">
        <v>5</v>
      </c>
      <c r="IP2" s="5" t="s">
        <v>6</v>
      </c>
      <c r="IQ2" s="5" t="s">
        <v>7</v>
      </c>
      <c r="IR2" s="6" t="s">
        <v>8</v>
      </c>
      <c r="IS2" s="11" t="s">
        <v>9</v>
      </c>
      <c r="IT2" s="5" t="s">
        <v>3</v>
      </c>
      <c r="IU2" s="5" t="s">
        <v>4</v>
      </c>
      <c r="IV2" s="5" t="s">
        <v>5</v>
      </c>
      <c r="IW2" s="5" t="s">
        <v>6</v>
      </c>
      <c r="IX2" s="5" t="s">
        <v>7</v>
      </c>
      <c r="IY2" s="6" t="s">
        <v>8</v>
      </c>
      <c r="IZ2" s="11" t="s">
        <v>9</v>
      </c>
      <c r="JA2" s="5" t="s">
        <v>3</v>
      </c>
      <c r="JB2" s="5" t="s">
        <v>4</v>
      </c>
      <c r="JC2" s="5" t="s">
        <v>5</v>
      </c>
      <c r="JD2" s="5" t="s">
        <v>6</v>
      </c>
      <c r="JE2" s="5" t="s">
        <v>7</v>
      </c>
      <c r="JF2" s="6" t="s">
        <v>8</v>
      </c>
      <c r="JG2" s="11" t="s">
        <v>9</v>
      </c>
      <c r="JH2" s="5" t="s">
        <v>3</v>
      </c>
      <c r="JI2" s="5" t="s">
        <v>4</v>
      </c>
      <c r="JJ2" s="5" t="s">
        <v>5</v>
      </c>
      <c r="JK2" s="5" t="s">
        <v>6</v>
      </c>
      <c r="JL2" s="5" t="s">
        <v>7</v>
      </c>
      <c r="JM2" s="6" t="s">
        <v>8</v>
      </c>
      <c r="JN2" s="11" t="s">
        <v>9</v>
      </c>
      <c r="JO2" s="5" t="s">
        <v>3</v>
      </c>
      <c r="JP2" s="5" t="s">
        <v>4</v>
      </c>
      <c r="JQ2" s="5" t="s">
        <v>5</v>
      </c>
      <c r="JR2" s="5" t="s">
        <v>6</v>
      </c>
      <c r="JS2" s="5" t="s">
        <v>7</v>
      </c>
      <c r="JT2" s="6" t="s">
        <v>8</v>
      </c>
      <c r="JU2" s="11" t="s">
        <v>9</v>
      </c>
      <c r="JV2" s="5" t="s">
        <v>3</v>
      </c>
      <c r="JW2" s="5" t="s">
        <v>4</v>
      </c>
      <c r="JX2" s="5" t="s">
        <v>5</v>
      </c>
      <c r="JY2" s="5" t="s">
        <v>6</v>
      </c>
      <c r="JZ2" s="5" t="s">
        <v>7</v>
      </c>
      <c r="KA2" s="6" t="s">
        <v>8</v>
      </c>
      <c r="KB2" s="11" t="s">
        <v>9</v>
      </c>
      <c r="KC2" s="5" t="s">
        <v>3</v>
      </c>
      <c r="KD2" s="5" t="s">
        <v>4</v>
      </c>
      <c r="KE2" s="5" t="s">
        <v>5</v>
      </c>
      <c r="KF2" s="5" t="s">
        <v>6</v>
      </c>
      <c r="KG2" s="5" t="s">
        <v>7</v>
      </c>
      <c r="KH2" s="6" t="s">
        <v>8</v>
      </c>
      <c r="KI2" s="11" t="s">
        <v>9</v>
      </c>
      <c r="KJ2" s="5" t="s">
        <v>3</v>
      </c>
      <c r="KK2" s="5" t="s">
        <v>4</v>
      </c>
      <c r="KL2" s="5" t="s">
        <v>5</v>
      </c>
      <c r="KM2" s="5" t="s">
        <v>6</v>
      </c>
      <c r="KN2" s="5" t="s">
        <v>7</v>
      </c>
      <c r="KO2" s="6" t="s">
        <v>8</v>
      </c>
      <c r="KP2" s="11" t="s">
        <v>9</v>
      </c>
      <c r="KQ2" s="5" t="s">
        <v>3</v>
      </c>
      <c r="KR2" s="5" t="s">
        <v>4</v>
      </c>
      <c r="KS2" s="5" t="s">
        <v>5</v>
      </c>
      <c r="KT2" s="5" t="s">
        <v>6</v>
      </c>
      <c r="KU2" s="5" t="s">
        <v>7</v>
      </c>
      <c r="KV2" s="6" t="s">
        <v>8</v>
      </c>
      <c r="KW2" s="11" t="s">
        <v>9</v>
      </c>
      <c r="KX2" s="5" t="s">
        <v>3</v>
      </c>
      <c r="KY2" s="5" t="s">
        <v>4</v>
      </c>
      <c r="KZ2" s="5" t="s">
        <v>5</v>
      </c>
      <c r="LA2" s="5" t="s">
        <v>6</v>
      </c>
      <c r="LB2" s="5" t="s">
        <v>7</v>
      </c>
      <c r="LC2" s="6" t="s">
        <v>8</v>
      </c>
      <c r="LD2" s="11" t="s">
        <v>9</v>
      </c>
      <c r="LE2" s="5" t="s">
        <v>3</v>
      </c>
      <c r="LF2" s="5" t="s">
        <v>4</v>
      </c>
      <c r="LG2" s="5" t="s">
        <v>5</v>
      </c>
      <c r="LH2" s="5" t="s">
        <v>6</v>
      </c>
      <c r="LI2" s="5" t="s">
        <v>7</v>
      </c>
      <c r="LJ2" s="6" t="s">
        <v>8</v>
      </c>
      <c r="LK2" s="11" t="s">
        <v>9</v>
      </c>
      <c r="LL2" s="5" t="s">
        <v>3</v>
      </c>
      <c r="LM2" s="5" t="s">
        <v>4</v>
      </c>
      <c r="LN2" s="5" t="s">
        <v>5</v>
      </c>
      <c r="LO2" s="5" t="s">
        <v>6</v>
      </c>
      <c r="LP2" s="5" t="s">
        <v>7</v>
      </c>
      <c r="LQ2" s="6" t="s">
        <v>8</v>
      </c>
      <c r="LR2" s="11" t="s">
        <v>9</v>
      </c>
      <c r="LS2" s="5" t="s">
        <v>3</v>
      </c>
      <c r="LT2" s="5" t="s">
        <v>4</v>
      </c>
      <c r="LU2" s="5" t="s">
        <v>5</v>
      </c>
      <c r="LV2" s="5" t="s">
        <v>6</v>
      </c>
      <c r="LW2" s="5" t="s">
        <v>7</v>
      </c>
      <c r="LX2" s="6" t="s">
        <v>8</v>
      </c>
      <c r="LY2" s="11" t="s">
        <v>9</v>
      </c>
      <c r="LZ2" s="5" t="s">
        <v>3</v>
      </c>
      <c r="MA2" s="5" t="s">
        <v>4</v>
      </c>
      <c r="MB2" s="5" t="s">
        <v>5</v>
      </c>
      <c r="MC2" s="5" t="s">
        <v>6</v>
      </c>
      <c r="MD2" s="5" t="s">
        <v>7</v>
      </c>
      <c r="ME2" s="6" t="s">
        <v>8</v>
      </c>
      <c r="MF2" s="11" t="s">
        <v>9</v>
      </c>
      <c r="MG2" s="5" t="s">
        <v>3</v>
      </c>
      <c r="MH2" s="5" t="s">
        <v>4</v>
      </c>
      <c r="MI2" s="5" t="s">
        <v>5</v>
      </c>
      <c r="MJ2" s="5" t="s">
        <v>6</v>
      </c>
      <c r="MK2" s="5" t="s">
        <v>7</v>
      </c>
      <c r="ML2" s="6" t="s">
        <v>8</v>
      </c>
      <c r="MM2" s="11" t="s">
        <v>9</v>
      </c>
      <c r="MN2" s="5" t="s">
        <v>3</v>
      </c>
      <c r="MO2" s="5" t="s">
        <v>4</v>
      </c>
      <c r="MP2" s="5" t="s">
        <v>5</v>
      </c>
      <c r="MQ2" s="5" t="s">
        <v>6</v>
      </c>
      <c r="MR2" s="5" t="s">
        <v>7</v>
      </c>
      <c r="MS2" s="6" t="s">
        <v>8</v>
      </c>
      <c r="MT2" s="11" t="s">
        <v>9</v>
      </c>
      <c r="MU2" s="5" t="s">
        <v>3</v>
      </c>
      <c r="MV2" s="5" t="s">
        <v>4</v>
      </c>
      <c r="MW2" s="5" t="s">
        <v>5</v>
      </c>
      <c r="MX2" s="5" t="s">
        <v>6</v>
      </c>
      <c r="MY2" s="5" t="s">
        <v>7</v>
      </c>
      <c r="MZ2" s="6" t="s">
        <v>8</v>
      </c>
      <c r="NA2" s="11" t="s">
        <v>9</v>
      </c>
      <c r="NB2" s="5" t="s">
        <v>3</v>
      </c>
      <c r="NC2" s="5" t="s">
        <v>4</v>
      </c>
      <c r="ND2" s="5" t="s">
        <v>5</v>
      </c>
      <c r="NE2" s="5" t="s">
        <v>6</v>
      </c>
      <c r="NF2" s="5" t="s">
        <v>7</v>
      </c>
      <c r="NG2" s="6" t="s">
        <v>8</v>
      </c>
      <c r="NH2" s="11" t="s">
        <v>9</v>
      </c>
    </row>
    <row r="3" spans="1:372" s="1" customFormat="1" ht="19.2" customHeight="1" thickBot="1" x14ac:dyDescent="0.35">
      <c r="A3" s="171"/>
      <c r="B3" s="7"/>
      <c r="C3" s="7"/>
      <c r="D3" s="26"/>
      <c r="E3" s="26">
        <v>45658</v>
      </c>
      <c r="F3" s="7">
        <v>45659</v>
      </c>
      <c r="G3" s="7">
        <v>45660</v>
      </c>
      <c r="H3" s="7">
        <v>45661</v>
      </c>
      <c r="I3" s="7">
        <v>45662</v>
      </c>
      <c r="J3" s="7">
        <v>45663</v>
      </c>
      <c r="K3" s="7">
        <v>45664</v>
      </c>
      <c r="L3" s="7">
        <v>45665</v>
      </c>
      <c r="M3" s="7">
        <v>45666</v>
      </c>
      <c r="N3" s="7">
        <v>45667</v>
      </c>
      <c r="O3" s="7">
        <v>45668</v>
      </c>
      <c r="P3" s="7">
        <v>45669</v>
      </c>
      <c r="Q3" s="7">
        <v>45670</v>
      </c>
      <c r="R3" s="7">
        <v>45671</v>
      </c>
      <c r="S3" s="7">
        <v>45672</v>
      </c>
      <c r="T3" s="7">
        <v>45673</v>
      </c>
      <c r="U3" s="7">
        <v>45674</v>
      </c>
      <c r="V3" s="7">
        <v>45675</v>
      </c>
      <c r="W3" s="7">
        <v>45676</v>
      </c>
      <c r="X3" s="7">
        <v>45677</v>
      </c>
      <c r="Y3" s="7">
        <v>45678</v>
      </c>
      <c r="Z3" s="7">
        <v>45679</v>
      </c>
      <c r="AA3" s="7">
        <v>45680</v>
      </c>
      <c r="AB3" s="7">
        <v>45681</v>
      </c>
      <c r="AC3" s="7">
        <v>45682</v>
      </c>
      <c r="AD3" s="7">
        <v>45683</v>
      </c>
      <c r="AE3" s="7">
        <v>45684</v>
      </c>
      <c r="AF3" s="7">
        <v>45685</v>
      </c>
      <c r="AG3" s="7">
        <v>45686</v>
      </c>
      <c r="AH3" s="136">
        <v>45687</v>
      </c>
      <c r="AI3" s="7">
        <v>45688</v>
      </c>
      <c r="AJ3" s="7">
        <v>45689</v>
      </c>
      <c r="AK3" s="7">
        <v>45690</v>
      </c>
      <c r="AL3" s="7">
        <v>45691</v>
      </c>
      <c r="AM3" s="7">
        <v>45692</v>
      </c>
      <c r="AN3" s="7">
        <v>45693</v>
      </c>
      <c r="AO3" s="7">
        <v>45694</v>
      </c>
      <c r="AP3" s="7">
        <v>45695</v>
      </c>
      <c r="AQ3" s="7">
        <v>45696</v>
      </c>
      <c r="AR3" s="7">
        <v>45697</v>
      </c>
      <c r="AS3" s="7">
        <v>45698</v>
      </c>
      <c r="AT3" s="7">
        <v>45699</v>
      </c>
      <c r="AU3" s="7">
        <v>45700</v>
      </c>
      <c r="AV3" s="7">
        <v>45701</v>
      </c>
      <c r="AW3" s="7">
        <v>45702</v>
      </c>
      <c r="AX3" s="7">
        <v>45703</v>
      </c>
      <c r="AY3" s="136">
        <v>45704</v>
      </c>
      <c r="AZ3" s="136">
        <v>45705</v>
      </c>
      <c r="BA3" s="136">
        <v>45706</v>
      </c>
      <c r="BB3" s="136">
        <v>45707</v>
      </c>
      <c r="BC3" s="136">
        <v>45708</v>
      </c>
      <c r="BD3" s="7">
        <v>45709</v>
      </c>
      <c r="BE3" s="7">
        <v>45710</v>
      </c>
      <c r="BF3" s="7">
        <v>45711</v>
      </c>
      <c r="BG3" s="7">
        <v>45712</v>
      </c>
      <c r="BH3" s="7">
        <v>45713</v>
      </c>
      <c r="BI3" s="7">
        <v>45714</v>
      </c>
      <c r="BJ3" s="7">
        <v>45715</v>
      </c>
      <c r="BK3" s="7">
        <v>45716</v>
      </c>
      <c r="BL3" s="7">
        <v>45717</v>
      </c>
      <c r="BM3" s="7">
        <v>45718</v>
      </c>
      <c r="BN3" s="7">
        <v>45719</v>
      </c>
      <c r="BO3" s="7">
        <v>45720</v>
      </c>
      <c r="BP3" s="7">
        <v>45721</v>
      </c>
      <c r="BQ3" s="7">
        <v>45722</v>
      </c>
      <c r="BR3" s="7">
        <v>45723</v>
      </c>
      <c r="BS3" s="7">
        <v>45724</v>
      </c>
      <c r="BT3" s="7">
        <v>45725</v>
      </c>
      <c r="BU3" s="7">
        <v>45726</v>
      </c>
      <c r="BV3" s="7">
        <v>45727</v>
      </c>
      <c r="BW3" s="7">
        <v>45728</v>
      </c>
      <c r="BX3" s="7">
        <v>45729</v>
      </c>
      <c r="BY3" s="7">
        <v>45730</v>
      </c>
      <c r="BZ3" s="7">
        <v>45731</v>
      </c>
      <c r="CA3" s="7">
        <v>45732</v>
      </c>
      <c r="CB3" s="7">
        <v>45733</v>
      </c>
      <c r="CC3" s="7">
        <v>45734</v>
      </c>
      <c r="CD3" s="7">
        <v>45735</v>
      </c>
      <c r="CE3" s="7">
        <v>45736</v>
      </c>
      <c r="CF3" s="7">
        <v>45737</v>
      </c>
      <c r="CG3" s="7">
        <v>45738</v>
      </c>
      <c r="CH3" s="7">
        <v>45739</v>
      </c>
      <c r="CI3" s="7">
        <v>45740</v>
      </c>
      <c r="CJ3" s="7">
        <v>45741</v>
      </c>
      <c r="CK3" s="7">
        <v>45742</v>
      </c>
      <c r="CL3" s="7">
        <v>45743</v>
      </c>
      <c r="CM3" s="7">
        <v>45744</v>
      </c>
      <c r="CN3" s="7">
        <v>45745</v>
      </c>
      <c r="CO3" s="7">
        <v>45746</v>
      </c>
      <c r="CP3" s="7">
        <v>45747</v>
      </c>
      <c r="CQ3" s="7">
        <v>45748</v>
      </c>
      <c r="CR3" s="136">
        <v>45749</v>
      </c>
      <c r="CS3" s="7">
        <v>45750</v>
      </c>
      <c r="CT3" s="7">
        <v>45751</v>
      </c>
      <c r="CU3" s="7">
        <v>45752</v>
      </c>
      <c r="CV3" s="7">
        <v>45753</v>
      </c>
      <c r="CW3" s="7">
        <v>45754</v>
      </c>
      <c r="CX3" s="7">
        <v>45755</v>
      </c>
      <c r="CY3" s="7">
        <v>45756</v>
      </c>
      <c r="CZ3" s="7">
        <v>45757</v>
      </c>
      <c r="DA3" s="7">
        <v>45758</v>
      </c>
      <c r="DB3" s="7">
        <v>45759</v>
      </c>
      <c r="DC3" s="7">
        <v>45760</v>
      </c>
      <c r="DD3" s="7">
        <v>45761</v>
      </c>
      <c r="DE3" s="7">
        <v>45762</v>
      </c>
      <c r="DF3" s="7">
        <v>45763</v>
      </c>
      <c r="DG3" s="7">
        <v>45764</v>
      </c>
      <c r="DH3" s="7">
        <v>45765</v>
      </c>
      <c r="DI3" s="7">
        <v>45766</v>
      </c>
      <c r="DJ3" s="7">
        <v>45767</v>
      </c>
      <c r="DK3" s="7">
        <v>45768</v>
      </c>
      <c r="DL3" s="7">
        <v>45769</v>
      </c>
      <c r="DM3" s="7">
        <v>45770</v>
      </c>
      <c r="DN3" s="7">
        <v>45771</v>
      </c>
      <c r="DO3" s="7">
        <v>45772</v>
      </c>
      <c r="DP3" s="7">
        <v>45773</v>
      </c>
      <c r="DQ3" s="7">
        <v>45774</v>
      </c>
      <c r="DR3" s="7">
        <v>45775</v>
      </c>
      <c r="DS3" s="7">
        <v>45776</v>
      </c>
      <c r="DT3" s="7">
        <v>45777</v>
      </c>
      <c r="DU3" s="7">
        <v>45778</v>
      </c>
      <c r="DV3" s="7">
        <v>45779</v>
      </c>
      <c r="DW3" s="7">
        <v>45780</v>
      </c>
      <c r="DX3" s="7">
        <v>45781</v>
      </c>
      <c r="DY3" s="7">
        <v>45782</v>
      </c>
      <c r="DZ3" s="7">
        <v>45783</v>
      </c>
      <c r="EA3" s="7">
        <v>45784</v>
      </c>
      <c r="EB3" s="7">
        <v>45785</v>
      </c>
      <c r="EC3" s="7">
        <v>45786</v>
      </c>
      <c r="ED3" s="7">
        <v>45787</v>
      </c>
      <c r="EE3" s="7">
        <v>45788</v>
      </c>
      <c r="EF3" s="7">
        <v>45789</v>
      </c>
      <c r="EG3" s="7">
        <v>45790</v>
      </c>
      <c r="EH3" s="7">
        <v>45791</v>
      </c>
      <c r="EI3" s="7">
        <v>45792</v>
      </c>
      <c r="EJ3" s="7">
        <v>45793</v>
      </c>
      <c r="EK3" s="7">
        <v>45794</v>
      </c>
      <c r="EL3" s="7">
        <v>45795</v>
      </c>
      <c r="EM3" s="7">
        <v>45796</v>
      </c>
      <c r="EN3" s="7">
        <v>45797</v>
      </c>
      <c r="EO3" s="7">
        <v>45798</v>
      </c>
      <c r="EP3" s="7">
        <v>45799</v>
      </c>
      <c r="EQ3" s="7">
        <v>45800</v>
      </c>
      <c r="ER3" s="7">
        <v>45801</v>
      </c>
      <c r="ES3" s="7">
        <v>45802</v>
      </c>
      <c r="ET3" s="7">
        <v>45803</v>
      </c>
      <c r="EU3" s="7">
        <v>45804</v>
      </c>
      <c r="EV3" s="7">
        <v>45805</v>
      </c>
      <c r="EW3" s="7">
        <v>45806</v>
      </c>
      <c r="EX3" s="7">
        <v>45807</v>
      </c>
      <c r="EY3" s="7">
        <v>45808</v>
      </c>
      <c r="EZ3" s="7">
        <v>45809</v>
      </c>
      <c r="FA3" s="7">
        <v>45810</v>
      </c>
      <c r="FB3" s="7">
        <v>45811</v>
      </c>
      <c r="FC3" s="7">
        <v>45812</v>
      </c>
      <c r="FD3" s="7">
        <v>45813</v>
      </c>
      <c r="FE3" s="7">
        <v>45814</v>
      </c>
      <c r="FF3" s="7">
        <v>45815</v>
      </c>
      <c r="FG3" s="7">
        <v>45816</v>
      </c>
      <c r="FH3" s="7">
        <v>45817</v>
      </c>
      <c r="FI3" s="26">
        <v>45818</v>
      </c>
      <c r="FJ3" s="7">
        <v>45819</v>
      </c>
      <c r="FK3" s="7">
        <v>45820</v>
      </c>
      <c r="FL3" s="7">
        <v>45821</v>
      </c>
      <c r="FM3" s="7">
        <v>45822</v>
      </c>
      <c r="FN3" s="7">
        <v>45823</v>
      </c>
      <c r="FO3" s="7">
        <v>45824</v>
      </c>
      <c r="FP3" s="7">
        <v>45825</v>
      </c>
      <c r="FQ3" s="7">
        <v>45826</v>
      </c>
      <c r="FR3" s="7">
        <v>45827</v>
      </c>
      <c r="FS3" s="7">
        <v>45828</v>
      </c>
      <c r="FT3" s="7">
        <v>45829</v>
      </c>
      <c r="FU3" s="7">
        <v>45830</v>
      </c>
      <c r="FV3" s="7">
        <v>45831</v>
      </c>
      <c r="FW3" s="7">
        <v>45832</v>
      </c>
      <c r="FX3" s="7">
        <v>45833</v>
      </c>
      <c r="FY3" s="7">
        <v>45834</v>
      </c>
      <c r="FZ3" s="7">
        <v>45835</v>
      </c>
      <c r="GA3" s="7">
        <v>45836</v>
      </c>
      <c r="GB3" s="7">
        <v>45837</v>
      </c>
      <c r="GC3" s="7">
        <v>45838</v>
      </c>
      <c r="GD3" s="7">
        <v>45839</v>
      </c>
      <c r="GE3" s="7">
        <v>45840</v>
      </c>
      <c r="GF3" s="7">
        <v>45841</v>
      </c>
      <c r="GG3" s="7">
        <v>45842</v>
      </c>
      <c r="GH3" s="7">
        <v>45843</v>
      </c>
      <c r="GI3" s="7">
        <v>45844</v>
      </c>
      <c r="GJ3" s="7">
        <v>45845</v>
      </c>
      <c r="GK3" s="7">
        <v>45846</v>
      </c>
      <c r="GL3" s="7">
        <v>45847</v>
      </c>
      <c r="GM3" s="7">
        <v>45848</v>
      </c>
      <c r="GN3" s="7">
        <v>45849</v>
      </c>
      <c r="GO3" s="7">
        <v>45850</v>
      </c>
      <c r="GP3" s="7">
        <v>45851</v>
      </c>
      <c r="GQ3" s="7">
        <v>45852</v>
      </c>
      <c r="GR3" s="7">
        <v>45853</v>
      </c>
      <c r="GS3" s="7">
        <v>45854</v>
      </c>
      <c r="GT3" s="7">
        <v>45855</v>
      </c>
      <c r="GU3" s="7">
        <v>45856</v>
      </c>
      <c r="GV3" s="7">
        <v>45857</v>
      </c>
      <c r="GW3" s="7">
        <v>45858</v>
      </c>
      <c r="GX3" s="7">
        <v>45859</v>
      </c>
      <c r="GY3" s="7">
        <v>45860</v>
      </c>
      <c r="GZ3" s="7">
        <v>45861</v>
      </c>
      <c r="HA3" s="7">
        <v>45862</v>
      </c>
      <c r="HB3" s="7">
        <v>45863</v>
      </c>
      <c r="HC3" s="7">
        <v>45864</v>
      </c>
      <c r="HD3" s="7">
        <v>45865</v>
      </c>
      <c r="HE3" s="7">
        <v>45866</v>
      </c>
      <c r="HF3" s="7">
        <v>45867</v>
      </c>
      <c r="HG3" s="7">
        <v>45868</v>
      </c>
      <c r="HH3" s="7">
        <v>45869</v>
      </c>
      <c r="HI3" s="7">
        <v>45870</v>
      </c>
      <c r="HJ3" s="7">
        <v>45871</v>
      </c>
      <c r="HK3" s="7">
        <v>45872</v>
      </c>
      <c r="HL3" s="7">
        <v>45873</v>
      </c>
      <c r="HM3" s="7">
        <v>45874</v>
      </c>
      <c r="HN3" s="7">
        <v>45875</v>
      </c>
      <c r="HO3" s="7">
        <v>45876</v>
      </c>
      <c r="HP3" s="7">
        <v>45877</v>
      </c>
      <c r="HQ3" s="7">
        <v>45878</v>
      </c>
      <c r="HR3" s="45">
        <v>45879</v>
      </c>
      <c r="HS3" s="7">
        <v>45880</v>
      </c>
      <c r="HT3" s="7">
        <v>45881</v>
      </c>
      <c r="HU3" s="7">
        <v>45882</v>
      </c>
      <c r="HV3" s="7">
        <v>45883</v>
      </c>
      <c r="HW3" s="7">
        <v>45884</v>
      </c>
      <c r="HX3" s="7">
        <v>45885</v>
      </c>
      <c r="HY3" s="7">
        <v>45886</v>
      </c>
      <c r="HZ3" s="7">
        <v>45887</v>
      </c>
      <c r="IA3" s="7">
        <v>45888</v>
      </c>
      <c r="IB3" s="7">
        <v>45889</v>
      </c>
      <c r="IC3" s="7">
        <v>45890</v>
      </c>
      <c r="ID3" s="7">
        <v>45891</v>
      </c>
      <c r="IE3" s="7">
        <v>45892</v>
      </c>
      <c r="IF3" s="7">
        <v>45893</v>
      </c>
      <c r="IG3" s="7">
        <v>45894</v>
      </c>
      <c r="IH3" s="7">
        <v>45895</v>
      </c>
      <c r="II3" s="7">
        <v>45896</v>
      </c>
      <c r="IJ3" s="7">
        <v>45897</v>
      </c>
      <c r="IK3" s="7">
        <v>45898</v>
      </c>
      <c r="IL3" s="7">
        <v>45899</v>
      </c>
      <c r="IM3" s="7">
        <v>45900</v>
      </c>
      <c r="IN3" s="7">
        <v>45901</v>
      </c>
      <c r="IO3" s="7">
        <v>45902</v>
      </c>
      <c r="IP3" s="7">
        <v>45903</v>
      </c>
      <c r="IQ3" s="7">
        <v>45904</v>
      </c>
      <c r="IR3" s="7">
        <v>45905</v>
      </c>
      <c r="IS3" s="7">
        <v>45906</v>
      </c>
      <c r="IT3" s="7">
        <v>45907</v>
      </c>
      <c r="IU3" s="7">
        <v>45908</v>
      </c>
      <c r="IV3" s="7">
        <v>45909</v>
      </c>
      <c r="IW3" s="7">
        <v>45910</v>
      </c>
      <c r="IX3" s="7">
        <v>45911</v>
      </c>
      <c r="IY3" s="7">
        <v>45912</v>
      </c>
      <c r="IZ3" s="7">
        <v>45913</v>
      </c>
      <c r="JA3" s="7">
        <v>45914</v>
      </c>
      <c r="JB3" s="7">
        <v>45915</v>
      </c>
      <c r="JC3" s="7">
        <v>45916</v>
      </c>
      <c r="JD3" s="7">
        <v>45917</v>
      </c>
      <c r="JE3" s="7">
        <v>45918</v>
      </c>
      <c r="JF3" s="7">
        <v>45919</v>
      </c>
      <c r="JG3" s="7">
        <v>45920</v>
      </c>
      <c r="JH3" s="7">
        <v>45921</v>
      </c>
      <c r="JI3" s="7">
        <v>45922</v>
      </c>
      <c r="JJ3" s="7">
        <v>45923</v>
      </c>
      <c r="JK3" s="7">
        <v>45924</v>
      </c>
      <c r="JL3" s="7">
        <v>45925</v>
      </c>
      <c r="JM3" s="7">
        <v>45926</v>
      </c>
      <c r="JN3" s="7">
        <v>45927</v>
      </c>
      <c r="JO3" s="7">
        <v>45928</v>
      </c>
      <c r="JP3" s="7">
        <v>45929</v>
      </c>
      <c r="JQ3" s="7">
        <v>45930</v>
      </c>
      <c r="JR3" s="7">
        <v>45931</v>
      </c>
      <c r="JS3" s="7">
        <v>45932</v>
      </c>
      <c r="JT3" s="7">
        <v>45933</v>
      </c>
      <c r="JU3" s="7">
        <v>45934</v>
      </c>
      <c r="JV3" s="7">
        <v>45935</v>
      </c>
      <c r="JW3" s="7">
        <v>45936</v>
      </c>
      <c r="JX3" s="7">
        <v>45937</v>
      </c>
      <c r="JY3" s="7">
        <v>45938</v>
      </c>
      <c r="JZ3" s="7">
        <v>45939</v>
      </c>
      <c r="KA3" s="7">
        <v>45940</v>
      </c>
      <c r="KB3" s="7">
        <v>45941</v>
      </c>
      <c r="KC3" s="7">
        <v>45942</v>
      </c>
      <c r="KD3" s="7">
        <v>45943</v>
      </c>
      <c r="KE3" s="7">
        <v>45944</v>
      </c>
      <c r="KF3" s="7">
        <v>45945</v>
      </c>
      <c r="KG3" s="7">
        <v>45946</v>
      </c>
      <c r="KH3" s="7">
        <v>45947</v>
      </c>
      <c r="KI3" s="7">
        <v>45948</v>
      </c>
      <c r="KJ3" s="7">
        <v>45949</v>
      </c>
      <c r="KK3" s="7">
        <v>45950</v>
      </c>
      <c r="KL3" s="7">
        <v>45951</v>
      </c>
      <c r="KM3" s="7">
        <v>45952</v>
      </c>
      <c r="KN3" s="7">
        <v>45953</v>
      </c>
      <c r="KO3" s="7">
        <v>45954</v>
      </c>
      <c r="KP3" s="7">
        <v>45955</v>
      </c>
      <c r="KQ3" s="7">
        <v>45956</v>
      </c>
      <c r="KR3" s="7">
        <v>45957</v>
      </c>
      <c r="KS3" s="7">
        <v>45958</v>
      </c>
      <c r="KT3" s="7">
        <v>45959</v>
      </c>
      <c r="KU3" s="7">
        <v>45960</v>
      </c>
      <c r="KV3" s="7">
        <v>45961</v>
      </c>
      <c r="KW3" s="7">
        <v>45962</v>
      </c>
      <c r="KX3" s="7">
        <v>45963</v>
      </c>
      <c r="KY3" s="7">
        <v>45964</v>
      </c>
      <c r="KZ3" s="7">
        <v>45965</v>
      </c>
      <c r="LA3" s="7">
        <v>45966</v>
      </c>
      <c r="LB3" s="7">
        <v>45967</v>
      </c>
      <c r="LC3" s="7">
        <v>45968</v>
      </c>
      <c r="LD3" s="7">
        <v>45969</v>
      </c>
      <c r="LE3" s="7">
        <v>45970</v>
      </c>
      <c r="LF3" s="7">
        <v>45971</v>
      </c>
      <c r="LG3" s="7">
        <v>45972</v>
      </c>
      <c r="LH3" s="7">
        <v>45973</v>
      </c>
      <c r="LI3" s="7">
        <v>45974</v>
      </c>
      <c r="LJ3" s="7">
        <v>45975</v>
      </c>
      <c r="LK3" s="7">
        <v>45976</v>
      </c>
      <c r="LL3" s="7">
        <v>45977</v>
      </c>
      <c r="LM3" s="7">
        <v>45978</v>
      </c>
      <c r="LN3" s="7">
        <v>45979</v>
      </c>
      <c r="LO3" s="7">
        <v>45980</v>
      </c>
      <c r="LP3" s="7">
        <v>45981</v>
      </c>
      <c r="LQ3" s="7">
        <v>45982</v>
      </c>
      <c r="LR3" s="7">
        <v>45983</v>
      </c>
      <c r="LS3" s="7">
        <v>45984</v>
      </c>
      <c r="LT3" s="7">
        <v>45985</v>
      </c>
      <c r="LU3" s="7">
        <v>45986</v>
      </c>
      <c r="LV3" s="7">
        <v>45987</v>
      </c>
      <c r="LW3" s="7">
        <v>45988</v>
      </c>
      <c r="LX3" s="7">
        <v>45989</v>
      </c>
      <c r="LY3" s="7">
        <v>45990</v>
      </c>
      <c r="LZ3" s="7">
        <v>45991</v>
      </c>
      <c r="MA3" s="7">
        <v>45992</v>
      </c>
      <c r="MB3" s="7">
        <v>45993</v>
      </c>
      <c r="MC3" s="7">
        <v>45994</v>
      </c>
      <c r="MD3" s="7">
        <v>45995</v>
      </c>
      <c r="ME3" s="7">
        <v>45996</v>
      </c>
      <c r="MF3" s="7">
        <v>45997</v>
      </c>
      <c r="MG3" s="7">
        <v>45998</v>
      </c>
      <c r="MH3" s="7">
        <v>45999</v>
      </c>
      <c r="MI3" s="7">
        <v>46000</v>
      </c>
      <c r="MJ3" s="7">
        <v>46001</v>
      </c>
      <c r="MK3" s="7">
        <v>46002</v>
      </c>
      <c r="ML3" s="7">
        <v>46003</v>
      </c>
      <c r="MM3" s="7">
        <v>46004</v>
      </c>
      <c r="MN3" s="7">
        <v>46005</v>
      </c>
      <c r="MO3" s="7">
        <v>46006</v>
      </c>
      <c r="MP3" s="7">
        <v>46007</v>
      </c>
      <c r="MQ3" s="7">
        <v>46008</v>
      </c>
      <c r="MR3" s="7">
        <v>46009</v>
      </c>
      <c r="MS3" s="7">
        <v>46010</v>
      </c>
      <c r="MT3" s="7">
        <v>46011</v>
      </c>
      <c r="MU3" s="7">
        <v>46012</v>
      </c>
      <c r="MV3" s="7">
        <v>46013</v>
      </c>
      <c r="MW3" s="7">
        <v>46014</v>
      </c>
      <c r="MX3" s="7">
        <v>46015</v>
      </c>
      <c r="MY3" s="7">
        <v>46016</v>
      </c>
      <c r="MZ3" s="7">
        <v>46017</v>
      </c>
      <c r="NA3" s="7">
        <v>46018</v>
      </c>
      <c r="NB3" s="7">
        <v>46019</v>
      </c>
      <c r="NC3" s="7">
        <v>46020</v>
      </c>
      <c r="ND3" s="7">
        <v>46021</v>
      </c>
      <c r="NE3" s="7">
        <v>46022</v>
      </c>
      <c r="NF3" s="7"/>
      <c r="NG3" s="7"/>
      <c r="NH3" s="7"/>
    </row>
    <row r="4" spans="1:372" s="13" customFormat="1" ht="25.8" customHeight="1" x14ac:dyDescent="0.3">
      <c r="A4" s="12" t="s">
        <v>156</v>
      </c>
      <c r="B4" s="18"/>
      <c r="C4" s="18"/>
      <c r="D4" s="18"/>
      <c r="E4" s="18"/>
      <c r="F4" s="18">
        <v>756</v>
      </c>
      <c r="G4" s="18">
        <v>671</v>
      </c>
      <c r="H4" s="30">
        <v>580</v>
      </c>
      <c r="I4" s="18">
        <v>290</v>
      </c>
      <c r="J4" s="18">
        <v>384</v>
      </c>
      <c r="K4" s="18">
        <v>583</v>
      </c>
      <c r="L4" s="18">
        <v>377</v>
      </c>
      <c r="M4" s="18">
        <v>424</v>
      </c>
      <c r="N4" s="18">
        <v>503</v>
      </c>
      <c r="O4" s="30">
        <v>575</v>
      </c>
      <c r="P4" s="93">
        <v>278</v>
      </c>
      <c r="Q4" s="18">
        <v>249</v>
      </c>
      <c r="R4" s="18">
        <v>548</v>
      </c>
      <c r="S4" s="18">
        <v>372</v>
      </c>
      <c r="T4" s="18">
        <v>548</v>
      </c>
      <c r="U4" s="18">
        <v>763</v>
      </c>
      <c r="V4" s="30">
        <v>823</v>
      </c>
      <c r="W4" s="18">
        <v>320</v>
      </c>
      <c r="X4" s="18">
        <v>331</v>
      </c>
      <c r="Y4" s="18">
        <v>496</v>
      </c>
      <c r="Z4" s="18">
        <v>392</v>
      </c>
      <c r="AA4" s="18">
        <v>469</v>
      </c>
      <c r="AB4" s="18">
        <v>638</v>
      </c>
      <c r="AC4" s="30">
        <v>805</v>
      </c>
      <c r="AD4" s="18">
        <v>334</v>
      </c>
      <c r="AE4" s="18">
        <v>346</v>
      </c>
      <c r="AF4" s="18">
        <v>536</v>
      </c>
      <c r="AG4" s="18">
        <v>456</v>
      </c>
      <c r="AH4" s="18">
        <v>702</v>
      </c>
      <c r="AI4" s="18">
        <v>744</v>
      </c>
      <c r="AJ4" s="30">
        <v>617</v>
      </c>
      <c r="AK4" s="18">
        <v>310</v>
      </c>
      <c r="AL4" s="18">
        <v>362</v>
      </c>
      <c r="AM4" s="18">
        <v>553</v>
      </c>
      <c r="AN4" s="18">
        <v>391</v>
      </c>
      <c r="AO4" s="18">
        <v>524</v>
      </c>
      <c r="AP4" s="18">
        <v>699</v>
      </c>
      <c r="AQ4" s="30">
        <v>806</v>
      </c>
      <c r="AR4" s="23">
        <v>283</v>
      </c>
      <c r="AS4" s="18">
        <v>318</v>
      </c>
      <c r="AT4" s="18">
        <v>529</v>
      </c>
      <c r="AU4" s="18">
        <v>365</v>
      </c>
      <c r="AV4" s="18">
        <v>472</v>
      </c>
      <c r="AW4" s="18">
        <v>578</v>
      </c>
      <c r="AX4" s="18">
        <v>816</v>
      </c>
      <c r="AY4" s="18">
        <v>450</v>
      </c>
      <c r="AZ4" s="18">
        <v>549</v>
      </c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25"/>
      <c r="CO4" s="18"/>
      <c r="CP4" s="18"/>
      <c r="CQ4" s="18"/>
      <c r="CR4" s="18"/>
      <c r="CS4" s="18"/>
      <c r="CT4" s="18"/>
      <c r="CU4" s="18"/>
      <c r="CV4" s="23"/>
      <c r="CW4" s="131" t="s">
        <v>161</v>
      </c>
      <c r="CX4" s="18"/>
      <c r="CY4" s="18"/>
      <c r="CZ4" s="18"/>
      <c r="DA4" s="18"/>
      <c r="DB4" s="18"/>
      <c r="DC4" s="23"/>
      <c r="DD4" s="18"/>
      <c r="DE4" s="18"/>
      <c r="DF4" s="18"/>
      <c r="DG4" s="18"/>
      <c r="DH4" s="18"/>
      <c r="DI4" s="18"/>
      <c r="DJ4" s="23"/>
      <c r="DK4" s="18"/>
      <c r="DL4" s="18"/>
      <c r="DM4" s="18"/>
      <c r="DN4" s="18"/>
      <c r="DO4" s="18"/>
      <c r="DP4" s="30"/>
      <c r="DQ4" s="18"/>
      <c r="DR4" s="18"/>
      <c r="DS4" s="18"/>
      <c r="DT4" s="18"/>
      <c r="DU4" s="18"/>
      <c r="DV4" s="18"/>
      <c r="DW4" s="30"/>
      <c r="DX4" s="18"/>
      <c r="DY4" s="18"/>
      <c r="DZ4" s="18"/>
      <c r="EA4" s="18"/>
      <c r="EB4" s="18"/>
      <c r="EC4" s="18"/>
      <c r="ED4" s="30"/>
      <c r="EE4" s="18"/>
      <c r="EF4" s="18"/>
      <c r="EG4" s="18"/>
      <c r="EH4" s="18"/>
      <c r="EI4" s="18"/>
      <c r="EJ4" s="18"/>
      <c r="EK4" s="30"/>
      <c r="EL4" s="18"/>
      <c r="EM4" s="18"/>
      <c r="EN4" s="18"/>
      <c r="EO4" s="18"/>
      <c r="EP4" s="18"/>
      <c r="EQ4" s="18"/>
      <c r="ER4" s="30"/>
      <c r="ES4" s="18"/>
      <c r="ET4" s="18"/>
      <c r="EU4" s="18"/>
      <c r="EV4" s="18"/>
      <c r="EW4" s="18"/>
      <c r="EX4" s="18"/>
      <c r="EY4" s="30"/>
      <c r="EZ4" s="18"/>
      <c r="FA4" s="18"/>
      <c r="FB4" s="18"/>
      <c r="FC4" s="18"/>
      <c r="FD4" s="18"/>
      <c r="FE4" s="18"/>
      <c r="FF4" s="30"/>
      <c r="FG4" s="18"/>
      <c r="FH4" s="18"/>
      <c r="FI4" s="18"/>
      <c r="FJ4" s="18"/>
      <c r="FK4" s="18"/>
      <c r="FL4" s="18"/>
      <c r="FM4" s="30"/>
      <c r="FN4" s="18"/>
      <c r="FO4" s="18"/>
      <c r="FP4" s="18"/>
      <c r="FQ4" s="18"/>
      <c r="FR4" s="18"/>
      <c r="FS4" s="18"/>
      <c r="FT4" s="30"/>
      <c r="FU4" s="18"/>
      <c r="FV4" s="18"/>
      <c r="FW4" s="18"/>
      <c r="FX4" s="18"/>
      <c r="FY4" s="18"/>
      <c r="FZ4" s="18"/>
      <c r="GA4" s="30"/>
      <c r="GB4" s="18"/>
      <c r="GC4" s="18"/>
      <c r="GD4" s="18"/>
      <c r="GE4" s="18"/>
      <c r="GF4" s="18"/>
      <c r="GG4" s="18"/>
      <c r="GH4" s="30"/>
      <c r="GI4" s="18"/>
      <c r="GJ4" s="18"/>
      <c r="GK4" s="18"/>
      <c r="GL4" s="18"/>
      <c r="GM4" s="18"/>
      <c r="GN4" s="18"/>
      <c r="GO4" s="30"/>
      <c r="GP4" s="18"/>
      <c r="GQ4" s="18"/>
      <c r="GR4" s="18"/>
      <c r="GS4" s="18"/>
      <c r="GT4" s="18"/>
      <c r="GU4" s="18"/>
      <c r="GV4" s="30"/>
      <c r="GW4" s="18"/>
      <c r="GX4" s="18"/>
      <c r="GY4" s="18"/>
      <c r="GZ4" s="18"/>
      <c r="HA4" s="18"/>
      <c r="HB4" s="18"/>
      <c r="HC4" s="30"/>
      <c r="HD4" s="18"/>
      <c r="HE4" s="18"/>
      <c r="HF4" s="18"/>
      <c r="HG4" s="18"/>
      <c r="HH4" s="18"/>
      <c r="HI4" s="18"/>
      <c r="HJ4" s="30"/>
      <c r="HK4" s="18"/>
      <c r="HL4" s="18"/>
      <c r="HM4" s="18"/>
      <c r="HN4" s="18"/>
      <c r="HO4" s="18"/>
      <c r="HP4" s="18"/>
      <c r="HQ4" s="118"/>
      <c r="HR4" s="18"/>
      <c r="HS4" s="18"/>
      <c r="HT4" s="18"/>
      <c r="HU4" s="18"/>
      <c r="HV4" s="18"/>
      <c r="HW4" s="18"/>
      <c r="HX4" s="30"/>
      <c r="HY4" s="18"/>
      <c r="HZ4" s="18"/>
      <c r="IA4" s="18"/>
      <c r="IB4" s="18"/>
      <c r="IC4" s="18"/>
      <c r="ID4" s="18"/>
      <c r="IE4" s="30"/>
      <c r="IF4" s="18"/>
      <c r="IG4" s="18"/>
      <c r="IH4" s="18"/>
      <c r="II4" s="18"/>
      <c r="IJ4" s="18"/>
      <c r="IK4" s="18"/>
      <c r="IL4" s="30"/>
      <c r="IM4" s="18"/>
      <c r="IN4" s="18"/>
      <c r="IO4" s="18"/>
      <c r="IP4" s="18"/>
      <c r="IQ4" s="18"/>
      <c r="IR4" s="18"/>
      <c r="IS4" s="30"/>
      <c r="IT4" s="18"/>
      <c r="IU4" s="18"/>
      <c r="IV4" s="18"/>
      <c r="IW4" s="18"/>
      <c r="IX4" s="18"/>
      <c r="IY4" s="18"/>
      <c r="IZ4" s="30"/>
      <c r="JA4" s="18"/>
      <c r="JB4" s="18"/>
      <c r="JC4" s="18"/>
      <c r="JD4" s="18"/>
      <c r="JE4" s="18"/>
      <c r="JF4" s="18"/>
      <c r="JG4" s="30"/>
      <c r="JH4" s="18"/>
      <c r="JI4" s="18"/>
      <c r="JJ4" s="18"/>
      <c r="JK4" s="18"/>
      <c r="JL4" s="18"/>
      <c r="JM4" s="18"/>
      <c r="JN4" s="30"/>
      <c r="JO4" s="18"/>
      <c r="JP4" s="18"/>
      <c r="JQ4" s="18"/>
      <c r="JR4" s="18"/>
      <c r="JS4" s="18"/>
      <c r="JT4" s="18"/>
      <c r="JU4" s="30"/>
      <c r="JV4" s="18"/>
      <c r="JW4" s="18"/>
      <c r="JX4" s="18"/>
      <c r="JY4" s="18"/>
      <c r="JZ4" s="18"/>
      <c r="KA4" s="18"/>
      <c r="KB4" s="30"/>
      <c r="KC4" s="18"/>
      <c r="KD4" s="18"/>
      <c r="KE4" s="18"/>
      <c r="KF4" s="18"/>
      <c r="KG4" s="18"/>
      <c r="KH4" s="18"/>
      <c r="KI4" s="30"/>
      <c r="KJ4" s="18"/>
      <c r="KK4" s="18"/>
      <c r="KL4" s="18"/>
      <c r="KM4" s="18"/>
      <c r="KN4" s="18"/>
      <c r="KO4" s="18"/>
      <c r="KP4" s="30"/>
      <c r="KQ4" s="18"/>
      <c r="KR4" s="18"/>
      <c r="KS4" s="18"/>
      <c r="KT4" s="18"/>
      <c r="KU4" s="18"/>
      <c r="KV4" s="18"/>
      <c r="KW4" s="30"/>
      <c r="KX4" s="18"/>
      <c r="KY4" s="18"/>
      <c r="KZ4" s="18"/>
      <c r="LA4" s="18"/>
      <c r="LB4" s="18"/>
      <c r="LC4" s="18"/>
      <c r="LD4" s="30"/>
      <c r="LE4" s="18"/>
      <c r="LF4" s="18"/>
      <c r="LG4" s="18"/>
      <c r="LH4" s="18"/>
      <c r="LI4" s="18"/>
      <c r="LJ4" s="18"/>
      <c r="LK4" s="30"/>
      <c r="LL4" s="18"/>
      <c r="LM4" s="18"/>
      <c r="LN4" s="18"/>
      <c r="LO4" s="18"/>
      <c r="LP4" s="18"/>
      <c r="LQ4" s="18"/>
      <c r="LR4" s="30"/>
      <c r="LS4" s="18"/>
      <c r="LT4" s="18"/>
      <c r="LU4" s="18"/>
      <c r="LV4" s="18"/>
      <c r="LW4" s="18"/>
      <c r="LX4" s="18"/>
      <c r="LY4" s="30"/>
      <c r="LZ4" s="18"/>
      <c r="MA4" s="18"/>
      <c r="MB4" s="18"/>
      <c r="MC4" s="122"/>
      <c r="MD4" s="18"/>
      <c r="ME4" s="18"/>
      <c r="MF4" s="30"/>
      <c r="MG4" s="18"/>
      <c r="MH4" s="18"/>
      <c r="MI4" s="18"/>
      <c r="MJ4" s="18"/>
      <c r="MK4" s="18"/>
      <c r="ML4" s="18"/>
      <c r="MM4" s="30"/>
      <c r="MN4" s="18"/>
      <c r="MO4" s="18"/>
      <c r="MP4" s="18"/>
      <c r="MQ4" s="18"/>
      <c r="MR4" s="18"/>
      <c r="MS4" s="18"/>
      <c r="MT4" s="30"/>
      <c r="MU4" s="18"/>
      <c r="MV4" s="18"/>
      <c r="MW4" s="131"/>
      <c r="MX4" s="131"/>
      <c r="MY4" s="18"/>
      <c r="MZ4" s="18"/>
      <c r="NA4" s="30"/>
      <c r="NB4" s="18"/>
      <c r="NC4" s="18"/>
      <c r="ND4" s="18"/>
      <c r="NE4" s="16"/>
      <c r="NF4" s="16"/>
      <c r="NG4" s="16"/>
      <c r="NH4" s="17"/>
    </row>
    <row r="5" spans="1:372" x14ac:dyDescent="0.3">
      <c r="A5" s="3" t="s">
        <v>18</v>
      </c>
      <c r="B5" s="33"/>
      <c r="C5" s="33"/>
      <c r="D5" s="33"/>
      <c r="E5" s="33"/>
      <c r="F5" s="33"/>
      <c r="G5" s="33"/>
      <c r="H5" s="37"/>
      <c r="I5" s="33"/>
      <c r="J5" s="33"/>
      <c r="K5" s="33">
        <v>280</v>
      </c>
      <c r="L5" s="33"/>
      <c r="M5" s="33">
        <v>166</v>
      </c>
      <c r="N5" s="33"/>
      <c r="O5" s="37"/>
      <c r="P5" s="33"/>
      <c r="Q5" s="33"/>
      <c r="R5" s="33">
        <v>238</v>
      </c>
      <c r="S5" s="33"/>
      <c r="T5" s="33">
        <v>136</v>
      </c>
      <c r="U5" s="33"/>
      <c r="V5" s="37"/>
      <c r="W5" s="33"/>
      <c r="X5" s="33"/>
      <c r="Y5" s="33">
        <v>205</v>
      </c>
      <c r="Z5" s="33"/>
      <c r="AA5" s="33">
        <v>126</v>
      </c>
      <c r="AB5" s="33"/>
      <c r="AC5" s="37"/>
      <c r="AD5" s="33"/>
      <c r="AE5" s="33"/>
      <c r="AF5" s="33">
        <v>242</v>
      </c>
      <c r="AG5" s="33"/>
      <c r="AH5" s="33"/>
      <c r="AI5" s="33"/>
      <c r="AJ5" s="37"/>
      <c r="AK5" s="33"/>
      <c r="AL5" s="33"/>
      <c r="AM5" s="33">
        <v>242</v>
      </c>
      <c r="AN5" s="33"/>
      <c r="AO5" s="33">
        <v>140</v>
      </c>
      <c r="AP5" s="33"/>
      <c r="AQ5" s="37"/>
      <c r="AR5" s="33"/>
      <c r="AS5" s="33"/>
      <c r="AT5" s="33">
        <v>234</v>
      </c>
      <c r="AU5" s="33"/>
      <c r="AV5" s="33">
        <v>157</v>
      </c>
      <c r="AW5" s="33"/>
      <c r="AX5" s="37"/>
      <c r="AY5" s="33"/>
      <c r="AZ5" s="33"/>
      <c r="BA5" s="33"/>
      <c r="BB5" s="33"/>
      <c r="BC5" s="33"/>
      <c r="BD5" s="33"/>
      <c r="BE5" s="37"/>
      <c r="BF5" s="33"/>
      <c r="BG5" s="33"/>
      <c r="BH5" s="33"/>
      <c r="BI5" s="33"/>
      <c r="BJ5" s="33"/>
      <c r="BK5" s="33"/>
      <c r="BL5" s="37"/>
      <c r="BM5" s="33"/>
      <c r="BN5" s="33"/>
      <c r="BO5" s="33"/>
      <c r="BP5" s="33"/>
      <c r="BQ5" s="33"/>
      <c r="BR5" s="33"/>
      <c r="BS5" s="37"/>
      <c r="BT5" s="33"/>
      <c r="BU5" s="33"/>
      <c r="BV5" s="33"/>
      <c r="BW5" s="33"/>
      <c r="BX5" s="33"/>
      <c r="BY5" s="33"/>
      <c r="BZ5" s="37"/>
      <c r="CA5" s="33"/>
      <c r="CB5" s="33"/>
      <c r="CC5" s="33"/>
      <c r="CD5" s="33"/>
      <c r="CE5" s="33"/>
      <c r="CF5" s="33"/>
      <c r="CG5" s="37"/>
      <c r="CH5" s="33"/>
      <c r="CI5" s="33"/>
      <c r="CJ5" s="33"/>
      <c r="CK5" s="33"/>
      <c r="CL5" s="33"/>
      <c r="CM5" s="33"/>
      <c r="CN5" s="109"/>
      <c r="CO5" s="33"/>
      <c r="CP5" s="33"/>
      <c r="CQ5" s="33"/>
      <c r="CR5" s="33"/>
      <c r="CS5" s="33"/>
      <c r="CT5" s="33"/>
      <c r="CU5" s="39"/>
      <c r="CV5" s="33"/>
      <c r="CW5" s="33"/>
      <c r="CX5" s="33"/>
      <c r="CY5" s="33"/>
      <c r="CZ5" s="33"/>
      <c r="DA5" s="33"/>
      <c r="DB5" s="33"/>
      <c r="DC5" s="111"/>
      <c r="DD5" s="33"/>
      <c r="DE5" s="33"/>
      <c r="DF5" s="33"/>
      <c r="DG5" s="33"/>
      <c r="DH5" s="33"/>
      <c r="DI5" s="33"/>
      <c r="DJ5" s="111"/>
      <c r="DK5" s="33"/>
      <c r="DL5" s="33"/>
      <c r="DM5" s="33"/>
      <c r="DN5" s="33"/>
      <c r="DO5" s="33"/>
      <c r="DP5" s="37"/>
      <c r="DQ5" s="33"/>
      <c r="DR5" s="33"/>
      <c r="DS5" s="33"/>
      <c r="DT5" s="33"/>
      <c r="DU5" s="33"/>
      <c r="DV5" s="33"/>
      <c r="DW5" s="37"/>
      <c r="DX5" s="33"/>
      <c r="DY5" s="33"/>
      <c r="DZ5" s="33"/>
      <c r="EA5" s="33"/>
      <c r="EB5" s="33"/>
      <c r="EC5" s="33"/>
      <c r="ED5" s="37"/>
      <c r="EE5" s="33"/>
      <c r="EF5" s="33"/>
      <c r="EG5" s="33"/>
      <c r="EH5" s="33"/>
      <c r="EI5" s="33"/>
      <c r="EJ5" s="33"/>
      <c r="EK5" s="37"/>
      <c r="EL5" s="33"/>
      <c r="EM5" s="33"/>
      <c r="EN5" s="33"/>
      <c r="EO5" s="33"/>
      <c r="EP5" s="33"/>
      <c r="EQ5" s="33"/>
      <c r="ER5" s="37"/>
      <c r="ES5" s="33"/>
      <c r="ET5" s="34"/>
      <c r="EU5" s="33"/>
      <c r="EV5" s="33"/>
      <c r="EW5" s="33"/>
      <c r="EX5" s="34"/>
      <c r="EY5" s="35"/>
      <c r="EZ5" s="33"/>
      <c r="FA5" s="33"/>
      <c r="FB5" s="33"/>
      <c r="FC5" s="33"/>
      <c r="FD5" s="33"/>
      <c r="FE5" s="33"/>
      <c r="FF5" s="37"/>
      <c r="FG5" s="33"/>
      <c r="FH5" s="33"/>
      <c r="FI5" s="33"/>
      <c r="FJ5" s="33"/>
      <c r="FK5" s="33"/>
      <c r="FL5" s="33"/>
      <c r="FM5" s="37"/>
      <c r="FN5" s="33"/>
      <c r="FO5" s="33"/>
      <c r="FP5" s="33"/>
      <c r="FQ5" s="33"/>
      <c r="FR5" s="33"/>
      <c r="FS5" s="33"/>
      <c r="FT5" s="37"/>
      <c r="FU5" s="33"/>
      <c r="FV5" s="33"/>
      <c r="FW5" s="33"/>
      <c r="FX5" s="33"/>
      <c r="FY5" s="33"/>
      <c r="FZ5" s="33"/>
      <c r="GA5" s="37"/>
      <c r="GB5" s="33"/>
      <c r="GC5" s="33"/>
      <c r="GD5" s="33"/>
      <c r="GE5" s="33"/>
      <c r="GF5" s="33"/>
      <c r="GG5" s="33"/>
      <c r="GH5" s="37"/>
      <c r="GI5" s="33"/>
      <c r="GJ5" s="33"/>
      <c r="GK5" s="33"/>
      <c r="GL5" s="33"/>
      <c r="GM5" s="33"/>
      <c r="GN5" s="33"/>
      <c r="GO5" s="37"/>
      <c r="GP5" s="33"/>
      <c r="GQ5" s="33"/>
      <c r="GR5" s="33"/>
      <c r="GS5" s="33"/>
      <c r="GT5" s="33"/>
      <c r="GU5" s="33"/>
      <c r="GV5" s="37"/>
      <c r="GW5" s="33"/>
      <c r="GX5" s="33"/>
      <c r="GY5" s="33"/>
      <c r="GZ5" s="33"/>
      <c r="HA5" s="33"/>
      <c r="HB5" s="33"/>
      <c r="HC5" s="37"/>
      <c r="HD5" s="33"/>
      <c r="HE5" s="33"/>
      <c r="HF5" s="33"/>
      <c r="HG5" s="33"/>
      <c r="HH5" s="33"/>
      <c r="HI5" s="33"/>
      <c r="HJ5" s="37"/>
      <c r="HK5" s="33"/>
      <c r="HL5" s="33"/>
      <c r="HM5" s="33"/>
      <c r="HN5" s="33"/>
      <c r="HO5" s="33"/>
      <c r="HP5" s="33"/>
      <c r="HQ5" s="119"/>
      <c r="HR5" s="33"/>
      <c r="HS5" s="33"/>
      <c r="HT5" s="33"/>
      <c r="HU5" s="33"/>
      <c r="HV5" s="33"/>
      <c r="HW5" s="33"/>
      <c r="HX5" s="37"/>
      <c r="HY5" s="33"/>
      <c r="HZ5" s="33"/>
      <c r="IA5" s="33"/>
      <c r="IB5" s="33"/>
      <c r="IC5" s="33"/>
      <c r="ID5" s="33"/>
      <c r="IE5" s="37"/>
      <c r="IF5" s="33"/>
      <c r="IG5" s="33"/>
      <c r="IH5" s="33"/>
      <c r="II5" s="33"/>
      <c r="IJ5" s="33"/>
      <c r="IK5" s="33"/>
      <c r="IL5" s="37"/>
      <c r="IM5" s="33"/>
      <c r="IN5" s="33"/>
      <c r="IO5" s="33"/>
      <c r="IP5" s="33"/>
      <c r="IQ5" s="33"/>
      <c r="IR5" s="33"/>
      <c r="IS5" s="37"/>
      <c r="IT5" s="33"/>
      <c r="IU5" s="33"/>
      <c r="IV5" s="33"/>
      <c r="IW5" s="33"/>
      <c r="IX5" s="33"/>
      <c r="IY5" s="33"/>
      <c r="IZ5" s="37"/>
      <c r="JA5" s="33"/>
      <c r="JB5" s="33"/>
      <c r="JC5" s="33"/>
      <c r="JD5" s="33"/>
      <c r="JE5" s="33"/>
      <c r="JF5" s="33"/>
      <c r="JG5" s="37"/>
      <c r="JH5" s="33"/>
      <c r="JI5" s="33"/>
      <c r="JJ5" s="33"/>
      <c r="JK5" s="33"/>
      <c r="JL5" s="33"/>
      <c r="JM5" s="33"/>
      <c r="JN5" s="37"/>
      <c r="JO5" s="33"/>
      <c r="JP5" s="33"/>
      <c r="JQ5" s="33"/>
      <c r="JR5" s="33"/>
      <c r="JS5" s="33"/>
      <c r="JT5" s="33"/>
      <c r="JU5" s="37"/>
      <c r="JV5" s="33"/>
      <c r="JW5" s="33"/>
      <c r="JX5" s="33"/>
      <c r="JY5" s="33"/>
      <c r="JZ5" s="33"/>
      <c r="KA5" s="33"/>
      <c r="KB5" s="37"/>
      <c r="KC5" s="33"/>
      <c r="KD5" s="33"/>
      <c r="KE5" s="33"/>
      <c r="KF5" s="33"/>
      <c r="KG5" s="33"/>
      <c r="KH5" s="33"/>
      <c r="KI5" s="37"/>
      <c r="KJ5" s="33"/>
      <c r="KK5" s="33"/>
      <c r="KL5" s="33"/>
      <c r="KM5" s="33"/>
      <c r="KN5" s="33"/>
      <c r="KO5" s="33"/>
      <c r="KP5" s="37"/>
      <c r="KQ5" s="33"/>
      <c r="KR5" s="33"/>
      <c r="KS5" s="33"/>
      <c r="KT5" s="33"/>
      <c r="KU5" s="33"/>
      <c r="KV5" s="33"/>
      <c r="KW5" s="37"/>
      <c r="KX5" s="33"/>
      <c r="KY5" s="33"/>
      <c r="KZ5" s="33"/>
      <c r="LA5" s="33"/>
      <c r="LB5" s="33"/>
      <c r="LC5" s="33"/>
      <c r="LD5" s="37"/>
      <c r="LE5" s="33"/>
      <c r="LF5" s="33"/>
      <c r="LG5" s="33"/>
      <c r="LH5" s="33"/>
      <c r="LI5" s="33"/>
      <c r="LJ5" s="33"/>
      <c r="LK5" s="37"/>
      <c r="LL5" s="33"/>
      <c r="LM5" s="33"/>
      <c r="LN5" s="33"/>
      <c r="LO5" s="33"/>
      <c r="LP5" s="33"/>
      <c r="LQ5" s="33"/>
      <c r="LR5" s="37"/>
      <c r="LS5" s="33"/>
      <c r="LT5" s="33"/>
      <c r="LU5" s="33"/>
      <c r="LV5" s="33"/>
      <c r="LW5" s="33"/>
      <c r="LX5" s="33"/>
      <c r="LY5" s="37"/>
      <c r="LZ5" s="33"/>
      <c r="MA5" s="33"/>
      <c r="MB5" s="33"/>
      <c r="MC5" s="123"/>
      <c r="MD5" s="33"/>
      <c r="ME5" s="33"/>
      <c r="MF5" s="37"/>
      <c r="MG5" s="33"/>
      <c r="MH5" s="33"/>
      <c r="MI5" s="33"/>
      <c r="MJ5" s="33"/>
      <c r="MK5" s="33"/>
      <c r="ML5" s="33"/>
      <c r="MM5" s="37"/>
      <c r="MN5" s="33"/>
      <c r="MO5" s="33"/>
      <c r="MP5" s="33"/>
      <c r="MQ5" s="33"/>
      <c r="MR5" s="33"/>
      <c r="MS5" s="33"/>
      <c r="MT5" s="37"/>
      <c r="MU5" s="34"/>
      <c r="MV5" s="34"/>
      <c r="MW5" s="132"/>
      <c r="MX5" s="132"/>
      <c r="MY5" s="34"/>
      <c r="MZ5" s="34"/>
      <c r="NA5" s="35"/>
      <c r="NB5" s="34"/>
      <c r="NC5" s="34"/>
      <c r="ND5" s="33"/>
      <c r="NE5" s="3"/>
      <c r="NF5" s="3"/>
      <c r="NG5" s="3"/>
      <c r="NH5" s="10"/>
    </row>
    <row r="6" spans="1:372" x14ac:dyDescent="0.3">
      <c r="A6" s="3" t="s">
        <v>23</v>
      </c>
      <c r="B6" s="33"/>
      <c r="C6" s="33"/>
      <c r="D6" s="33"/>
      <c r="E6" s="33"/>
      <c r="F6" s="33"/>
      <c r="G6" s="33"/>
      <c r="H6" s="37"/>
      <c r="I6" s="33">
        <v>62</v>
      </c>
      <c r="J6" s="33">
        <v>54</v>
      </c>
      <c r="K6" s="33">
        <v>28</v>
      </c>
      <c r="L6" s="33">
        <v>52</v>
      </c>
      <c r="M6" s="33"/>
      <c r="N6" s="33"/>
      <c r="O6" s="37"/>
      <c r="P6" s="33">
        <v>68</v>
      </c>
      <c r="Q6" s="33">
        <v>38</v>
      </c>
      <c r="R6" s="33">
        <v>29</v>
      </c>
      <c r="S6" s="33">
        <v>55</v>
      </c>
      <c r="T6" s="33"/>
      <c r="U6" s="33"/>
      <c r="V6" s="37"/>
      <c r="W6" s="33">
        <v>75</v>
      </c>
      <c r="X6" s="33">
        <v>57</v>
      </c>
      <c r="Y6" s="33">
        <v>26</v>
      </c>
      <c r="Z6" s="33">
        <v>43</v>
      </c>
      <c r="AA6" s="33"/>
      <c r="AB6" s="33"/>
      <c r="AC6" s="37"/>
      <c r="AD6" s="33">
        <v>67</v>
      </c>
      <c r="AE6" s="33">
        <v>37</v>
      </c>
      <c r="AF6" s="33">
        <v>24</v>
      </c>
      <c r="AG6" s="33">
        <v>49</v>
      </c>
      <c r="AH6" s="33"/>
      <c r="AI6" s="33"/>
      <c r="AJ6" s="37"/>
      <c r="AK6" s="33">
        <v>86</v>
      </c>
      <c r="AL6" s="33">
        <v>56</v>
      </c>
      <c r="AM6" s="33">
        <v>21</v>
      </c>
      <c r="AN6" s="33">
        <v>49</v>
      </c>
      <c r="AO6" s="33"/>
      <c r="AP6" s="33"/>
      <c r="AQ6" s="37"/>
      <c r="AR6" s="33">
        <v>56</v>
      </c>
      <c r="AS6" s="33">
        <v>50</v>
      </c>
      <c r="AT6" s="33">
        <v>18</v>
      </c>
      <c r="AU6" s="33">
        <v>49</v>
      </c>
      <c r="AV6" s="33"/>
      <c r="AW6" s="33"/>
      <c r="AX6" s="37"/>
      <c r="AY6" s="33"/>
      <c r="AZ6" s="33"/>
      <c r="BA6" s="33"/>
      <c r="BB6" s="33"/>
      <c r="BC6" s="33"/>
      <c r="BD6" s="33"/>
      <c r="BE6" s="37"/>
      <c r="BF6" s="33"/>
      <c r="BG6" s="33"/>
      <c r="BH6" s="33"/>
      <c r="BI6" s="33"/>
      <c r="BJ6" s="33"/>
      <c r="BK6" s="33"/>
      <c r="BL6" s="37"/>
      <c r="BM6" s="33"/>
      <c r="BN6" s="33"/>
      <c r="BO6" s="33"/>
      <c r="BP6" s="33"/>
      <c r="BQ6" s="33"/>
      <c r="BR6" s="33"/>
      <c r="BS6" s="37"/>
      <c r="BT6" s="33"/>
      <c r="BU6" s="33"/>
      <c r="BV6" s="33"/>
      <c r="BW6" s="33"/>
      <c r="BX6" s="33"/>
      <c r="BY6" s="33"/>
      <c r="BZ6" s="37"/>
      <c r="CA6" s="33"/>
      <c r="CB6" s="33"/>
      <c r="CC6" s="33"/>
      <c r="CD6" s="33"/>
      <c r="CE6" s="33"/>
      <c r="CF6" s="33"/>
      <c r="CG6" s="37"/>
      <c r="CH6" s="33"/>
      <c r="CI6" s="33"/>
      <c r="CJ6" s="33"/>
      <c r="CK6" s="33"/>
      <c r="CL6" s="33"/>
      <c r="CM6" s="33"/>
      <c r="CN6" s="109"/>
      <c r="CO6" s="33"/>
      <c r="CP6" s="33"/>
      <c r="CQ6" s="33"/>
      <c r="CR6" s="33"/>
      <c r="CS6" s="33"/>
      <c r="CT6" s="33"/>
      <c r="CU6" s="37"/>
      <c r="CV6" s="33"/>
      <c r="CW6" s="33"/>
      <c r="CX6" s="33"/>
      <c r="CY6" s="33"/>
      <c r="CZ6" s="33"/>
      <c r="DA6" s="33"/>
      <c r="DB6" s="33"/>
      <c r="DC6" s="111"/>
      <c r="DD6" s="33"/>
      <c r="DE6" s="33"/>
      <c r="DF6" s="33"/>
      <c r="DG6" s="33"/>
      <c r="DH6" s="33"/>
      <c r="DI6" s="33"/>
      <c r="DJ6" s="111"/>
      <c r="DK6" s="33"/>
      <c r="DL6" s="33"/>
      <c r="DM6" s="33"/>
      <c r="DN6" s="33"/>
      <c r="DO6" s="33"/>
      <c r="DP6" s="37"/>
      <c r="DQ6" s="33"/>
      <c r="DR6" s="33"/>
      <c r="DS6" s="33"/>
      <c r="DT6" s="33"/>
      <c r="DU6" s="33"/>
      <c r="DV6" s="33"/>
      <c r="DW6" s="37"/>
      <c r="DX6" s="33"/>
      <c r="DY6" s="33"/>
      <c r="DZ6" s="33"/>
      <c r="EA6" s="33"/>
      <c r="EB6" s="33"/>
      <c r="EC6" s="33"/>
      <c r="ED6" s="37"/>
      <c r="EE6" s="33"/>
      <c r="EF6" s="33"/>
      <c r="EG6" s="33"/>
      <c r="EH6" s="33"/>
      <c r="EI6" s="33"/>
      <c r="EJ6" s="33"/>
      <c r="EK6" s="37"/>
      <c r="EL6" s="33"/>
      <c r="EM6" s="33"/>
      <c r="EN6" s="33"/>
      <c r="EO6" s="33"/>
      <c r="EP6" s="33"/>
      <c r="EQ6" s="33"/>
      <c r="ER6" s="37"/>
      <c r="ES6" s="33"/>
      <c r="ET6" s="33"/>
      <c r="EU6" s="33"/>
      <c r="EV6" s="33"/>
      <c r="EW6" s="33"/>
      <c r="EX6" s="33"/>
      <c r="EY6" s="37"/>
      <c r="EZ6" s="33"/>
      <c r="FA6" s="33"/>
      <c r="FB6" s="33"/>
      <c r="FC6" s="33"/>
      <c r="FD6" s="33"/>
      <c r="FE6" s="33"/>
      <c r="FF6" s="37"/>
      <c r="FG6" s="33"/>
      <c r="FH6" s="33"/>
      <c r="FI6" s="33"/>
      <c r="FJ6" s="33"/>
      <c r="FK6" s="33"/>
      <c r="FL6" s="33"/>
      <c r="FM6" s="37"/>
      <c r="FN6" s="33"/>
      <c r="FO6" s="33"/>
      <c r="FP6" s="33"/>
      <c r="FQ6" s="33"/>
      <c r="FR6" s="33"/>
      <c r="FS6" s="33"/>
      <c r="FT6" s="37"/>
      <c r="FU6" s="33"/>
      <c r="FV6" s="33"/>
      <c r="FW6" s="33"/>
      <c r="FX6" s="33"/>
      <c r="FY6" s="33"/>
      <c r="FZ6" s="33"/>
      <c r="GA6" s="37"/>
      <c r="GB6" s="33"/>
      <c r="GC6" s="33"/>
      <c r="GD6" s="33"/>
      <c r="GE6" s="33"/>
      <c r="GF6" s="33"/>
      <c r="GG6" s="33"/>
      <c r="GH6" s="37"/>
      <c r="GI6" s="33"/>
      <c r="GJ6" s="33"/>
      <c r="GK6" s="33"/>
      <c r="GL6" s="33"/>
      <c r="GM6" s="33"/>
      <c r="GN6" s="33"/>
      <c r="GO6" s="37"/>
      <c r="GP6" s="33"/>
      <c r="GQ6" s="33"/>
      <c r="GR6" s="33"/>
      <c r="GS6" s="33"/>
      <c r="GT6" s="33"/>
      <c r="GU6" s="33"/>
      <c r="GV6" s="37"/>
      <c r="GW6" s="33"/>
      <c r="GX6" s="33"/>
      <c r="GY6" s="33"/>
      <c r="GZ6" s="33"/>
      <c r="HA6" s="33"/>
      <c r="HB6" s="33"/>
      <c r="HC6" s="37"/>
      <c r="HD6" s="33"/>
      <c r="HE6" s="33"/>
      <c r="HF6" s="33"/>
      <c r="HG6" s="33"/>
      <c r="HH6" s="33"/>
      <c r="HI6" s="33"/>
      <c r="HJ6" s="37"/>
      <c r="HK6" s="33"/>
      <c r="HL6" s="33"/>
      <c r="HM6" s="33"/>
      <c r="HN6" s="33"/>
      <c r="HO6" s="33"/>
      <c r="HP6" s="33"/>
      <c r="HQ6" s="119"/>
      <c r="HR6" s="33"/>
      <c r="HS6" s="33"/>
      <c r="HT6" s="33"/>
      <c r="HU6" s="33"/>
      <c r="HV6" s="33"/>
      <c r="HW6" s="33"/>
      <c r="HX6" s="37"/>
      <c r="HY6" s="33"/>
      <c r="HZ6" s="33"/>
      <c r="IA6" s="33"/>
      <c r="IB6" s="33"/>
      <c r="IC6" s="33"/>
      <c r="ID6" s="33"/>
      <c r="IE6" s="37"/>
      <c r="IF6" s="33"/>
      <c r="IG6" s="33"/>
      <c r="IH6" s="33"/>
      <c r="II6" s="33"/>
      <c r="IJ6" s="33"/>
      <c r="IK6" s="33"/>
      <c r="IL6" s="37"/>
      <c r="IM6" s="33"/>
      <c r="IN6" s="33"/>
      <c r="IO6" s="33"/>
      <c r="IP6" s="33"/>
      <c r="IQ6" s="33"/>
      <c r="IR6" s="33"/>
      <c r="IS6" s="37"/>
      <c r="IT6" s="33"/>
      <c r="IU6" s="33"/>
      <c r="IV6" s="33"/>
      <c r="IW6" s="33"/>
      <c r="IX6" s="33"/>
      <c r="IY6" s="33"/>
      <c r="IZ6" s="37"/>
      <c r="JA6" s="33"/>
      <c r="JB6" s="33"/>
      <c r="JC6" s="33"/>
      <c r="JD6" s="33"/>
      <c r="JE6" s="33"/>
      <c r="JF6" s="33"/>
      <c r="JG6" s="37"/>
      <c r="JH6" s="33"/>
      <c r="JI6" s="33"/>
      <c r="JJ6" s="33"/>
      <c r="JK6" s="33"/>
      <c r="JL6" s="33"/>
      <c r="JM6" s="33"/>
      <c r="JN6" s="37"/>
      <c r="JO6" s="33"/>
      <c r="JP6" s="33"/>
      <c r="JQ6" s="33"/>
      <c r="JR6" s="33"/>
      <c r="JS6" s="33"/>
      <c r="JT6" s="33"/>
      <c r="JU6" s="37"/>
      <c r="JV6" s="33"/>
      <c r="JW6" s="33"/>
      <c r="JX6" s="33"/>
      <c r="JY6" s="33"/>
      <c r="JZ6" s="33"/>
      <c r="KA6" s="33"/>
      <c r="KB6" s="37"/>
      <c r="KC6" s="33"/>
      <c r="KD6" s="33"/>
      <c r="KE6" s="33"/>
      <c r="KF6" s="33"/>
      <c r="KG6" s="33"/>
      <c r="KH6" s="33"/>
      <c r="KI6" s="37"/>
      <c r="KJ6" s="33"/>
      <c r="KK6" s="33"/>
      <c r="KL6" s="33"/>
      <c r="KM6" s="33"/>
      <c r="KN6" s="33"/>
      <c r="KO6" s="33"/>
      <c r="KP6" s="37"/>
      <c r="KQ6" s="33"/>
      <c r="KR6" s="33"/>
      <c r="KS6" s="33"/>
      <c r="KT6" s="33"/>
      <c r="KU6" s="33"/>
      <c r="KV6" s="33"/>
      <c r="KW6" s="37"/>
      <c r="KX6" s="33"/>
      <c r="KY6" s="33"/>
      <c r="KZ6" s="33"/>
      <c r="LA6" s="33"/>
      <c r="LB6" s="33"/>
      <c r="LC6" s="33"/>
      <c r="LD6" s="37"/>
      <c r="LE6" s="33"/>
      <c r="LF6" s="33"/>
      <c r="LG6" s="33"/>
      <c r="LH6" s="33"/>
      <c r="LI6" s="33"/>
      <c r="LJ6" s="33"/>
      <c r="LK6" s="37"/>
      <c r="LL6" s="33"/>
      <c r="LM6" s="33"/>
      <c r="LN6" s="33"/>
      <c r="LO6" s="33"/>
      <c r="LP6" s="33"/>
      <c r="LQ6" s="33"/>
      <c r="LR6" s="37"/>
      <c r="LS6" s="33"/>
      <c r="LT6" s="33"/>
      <c r="LU6" s="33"/>
      <c r="LV6" s="33"/>
      <c r="LW6" s="33"/>
      <c r="LX6" s="33"/>
      <c r="LY6" s="37"/>
      <c r="LZ6" s="33"/>
      <c r="MA6" s="33"/>
      <c r="MB6" s="33"/>
      <c r="MC6" s="123"/>
      <c r="MD6" s="33"/>
      <c r="ME6" s="33"/>
      <c r="MF6" s="37"/>
      <c r="MG6" s="33"/>
      <c r="MH6" s="33"/>
      <c r="MI6" s="33"/>
      <c r="MJ6" s="33"/>
      <c r="MK6" s="33"/>
      <c r="ML6" s="33"/>
      <c r="MM6" s="37"/>
      <c r="MN6" s="33"/>
      <c r="MO6" s="33"/>
      <c r="MP6" s="33"/>
      <c r="MQ6" s="33"/>
      <c r="MR6" s="33"/>
      <c r="MS6" s="33"/>
      <c r="MT6" s="37"/>
      <c r="MU6" s="34"/>
      <c r="MV6" s="34"/>
      <c r="MW6" s="132"/>
      <c r="MX6" s="132"/>
      <c r="MY6" s="34"/>
      <c r="MZ6" s="34"/>
      <c r="NA6" s="35"/>
      <c r="NB6" s="34"/>
      <c r="NC6" s="34"/>
      <c r="ND6" s="33"/>
      <c r="NE6" s="3"/>
      <c r="NF6" s="3"/>
      <c r="NG6" s="3"/>
      <c r="NH6" s="10"/>
    </row>
    <row r="7" spans="1:372" x14ac:dyDescent="0.3">
      <c r="A7" s="3" t="s">
        <v>22</v>
      </c>
      <c r="B7" s="33"/>
      <c r="C7" s="33"/>
      <c r="D7" s="33"/>
      <c r="E7" s="33"/>
      <c r="F7" s="33"/>
      <c r="G7" s="33"/>
      <c r="H7" s="37"/>
      <c r="I7" s="33"/>
      <c r="J7" s="33"/>
      <c r="K7" s="33"/>
      <c r="L7" s="33"/>
      <c r="M7" s="33"/>
      <c r="N7" s="33"/>
      <c r="O7" s="37"/>
      <c r="P7" s="33"/>
      <c r="Q7" s="33"/>
      <c r="R7" s="33"/>
      <c r="S7" s="33"/>
      <c r="T7" s="33"/>
      <c r="U7" s="33"/>
      <c r="V7" s="37"/>
      <c r="W7" s="33"/>
      <c r="X7" s="33"/>
      <c r="Y7" s="33"/>
      <c r="Z7" s="33"/>
      <c r="AA7" s="33"/>
      <c r="AB7" s="33"/>
      <c r="AC7" s="37"/>
      <c r="AD7" s="33"/>
      <c r="AE7" s="33"/>
      <c r="AF7" s="33"/>
      <c r="AG7" s="33"/>
      <c r="AH7" s="33"/>
      <c r="AI7" s="33"/>
      <c r="AJ7" s="37"/>
      <c r="AK7" s="33"/>
      <c r="AL7" s="33"/>
      <c r="AM7" s="33"/>
      <c r="AN7" s="33"/>
      <c r="AO7" s="33"/>
      <c r="AP7" s="33"/>
      <c r="AQ7" s="37"/>
      <c r="AR7" s="28"/>
      <c r="AS7" s="28"/>
      <c r="AT7" s="28"/>
      <c r="AU7" s="28"/>
      <c r="AV7" s="33"/>
      <c r="AW7" s="33"/>
      <c r="AX7" s="37"/>
      <c r="AY7" s="33"/>
      <c r="AZ7" s="33"/>
      <c r="BA7" s="33"/>
      <c r="BB7" s="33"/>
      <c r="BC7" s="33"/>
      <c r="BD7" s="33"/>
      <c r="BE7" s="37"/>
      <c r="BF7" s="33"/>
      <c r="BG7" s="33"/>
      <c r="BH7" s="33"/>
      <c r="BI7" s="33"/>
      <c r="BJ7" s="33"/>
      <c r="BK7" s="33"/>
      <c r="BL7" s="37"/>
      <c r="BM7" s="33"/>
      <c r="BN7" s="33"/>
      <c r="BO7" s="33"/>
      <c r="BP7" s="33"/>
      <c r="BQ7" s="33"/>
      <c r="BR7" s="33"/>
      <c r="BS7" s="37"/>
      <c r="BT7" s="33"/>
      <c r="BU7" s="33"/>
      <c r="BV7" s="33"/>
      <c r="BW7" s="33"/>
      <c r="BX7" s="33"/>
      <c r="BY7" s="33"/>
      <c r="BZ7" s="37"/>
      <c r="CA7" s="33"/>
      <c r="CB7" s="33"/>
      <c r="CC7" s="33"/>
      <c r="CD7" s="33"/>
      <c r="CE7" s="33"/>
      <c r="CF7" s="33"/>
      <c r="CG7" s="37"/>
      <c r="CH7" s="33"/>
      <c r="CI7" s="33"/>
      <c r="CJ7" s="33"/>
      <c r="CK7" s="33"/>
      <c r="CL7" s="33"/>
      <c r="CM7" s="33"/>
      <c r="CN7" s="109"/>
      <c r="CO7" s="33"/>
      <c r="CP7" s="33"/>
      <c r="CQ7" s="33"/>
      <c r="CR7" s="33"/>
      <c r="CS7" s="33"/>
      <c r="CT7" s="33"/>
      <c r="CU7" s="37"/>
      <c r="CV7" s="33"/>
      <c r="CW7" s="33"/>
      <c r="CX7" s="33"/>
      <c r="CY7" s="33"/>
      <c r="CZ7" s="33"/>
      <c r="DA7" s="33"/>
      <c r="DB7" s="33"/>
      <c r="DC7" s="111"/>
      <c r="DD7" s="33"/>
      <c r="DE7" s="33"/>
      <c r="DF7" s="33"/>
      <c r="DG7" s="33"/>
      <c r="DH7" s="33"/>
      <c r="DI7" s="33"/>
      <c r="DJ7" s="111"/>
      <c r="DK7" s="33"/>
      <c r="DL7" s="33"/>
      <c r="DM7" s="33"/>
      <c r="DN7" s="33"/>
      <c r="DO7" s="33"/>
      <c r="DP7" s="37"/>
      <c r="DQ7" s="33"/>
      <c r="DR7" s="33"/>
      <c r="DS7" s="33"/>
      <c r="DT7" s="33"/>
      <c r="DU7" s="33"/>
      <c r="DV7" s="33"/>
      <c r="DW7" s="37"/>
      <c r="DX7" s="33"/>
      <c r="DY7" s="33"/>
      <c r="DZ7" s="33"/>
      <c r="EA7" s="33"/>
      <c r="EB7" s="33"/>
      <c r="EC7" s="33"/>
      <c r="ED7" s="37"/>
      <c r="EE7" s="33"/>
      <c r="EF7" s="33"/>
      <c r="EG7" s="33"/>
      <c r="EH7" s="33"/>
      <c r="EI7" s="33"/>
      <c r="EJ7" s="33"/>
      <c r="EK7" s="37"/>
      <c r="EL7" s="33"/>
      <c r="EM7" s="33"/>
      <c r="EN7" s="33"/>
      <c r="EO7" s="33"/>
      <c r="EP7" s="33"/>
      <c r="EQ7" s="33"/>
      <c r="ER7" s="37"/>
      <c r="ES7" s="33"/>
      <c r="ET7" s="33"/>
      <c r="EU7" s="33"/>
      <c r="EV7" s="33"/>
      <c r="EW7" s="33"/>
      <c r="EX7" s="33"/>
      <c r="EY7" s="37"/>
      <c r="EZ7" s="33"/>
      <c r="FA7" s="33"/>
      <c r="FB7" s="33"/>
      <c r="FC7" s="33"/>
      <c r="FD7" s="33"/>
      <c r="FE7" s="33"/>
      <c r="FF7" s="37"/>
      <c r="FG7" s="33"/>
      <c r="FH7" s="33"/>
      <c r="FI7" s="33"/>
      <c r="FJ7" s="33"/>
      <c r="FK7" s="33"/>
      <c r="FL7" s="33"/>
      <c r="FM7" s="37"/>
      <c r="FN7" s="33"/>
      <c r="FO7" s="33"/>
      <c r="FP7" s="33"/>
      <c r="FQ7" s="33"/>
      <c r="FR7" s="33"/>
      <c r="FS7" s="33"/>
      <c r="FT7" s="37"/>
      <c r="FU7" s="33"/>
      <c r="FV7" s="33"/>
      <c r="FW7" s="33"/>
      <c r="FX7" s="33"/>
      <c r="FY7" s="33"/>
      <c r="FZ7" s="33"/>
      <c r="GA7" s="37"/>
      <c r="GB7" s="33"/>
      <c r="GC7" s="33"/>
      <c r="GD7" s="33"/>
      <c r="GE7" s="33"/>
      <c r="GF7" s="33"/>
      <c r="GG7" s="33"/>
      <c r="GH7" s="37"/>
      <c r="GI7" s="33"/>
      <c r="GJ7" s="33"/>
      <c r="GK7" s="33"/>
      <c r="GL7" s="33"/>
      <c r="GM7" s="33"/>
      <c r="GN7" s="33"/>
      <c r="GO7" s="37"/>
      <c r="GP7" s="33"/>
      <c r="GQ7" s="33"/>
      <c r="GR7" s="33"/>
      <c r="GS7" s="33"/>
      <c r="GT7" s="33"/>
      <c r="GU7" s="33"/>
      <c r="GV7" s="37"/>
      <c r="GW7" s="33"/>
      <c r="GX7" s="33"/>
      <c r="GY7" s="33"/>
      <c r="GZ7" s="33"/>
      <c r="HA7" s="33"/>
      <c r="HB7" s="33"/>
      <c r="HC7" s="37"/>
      <c r="HD7" s="33"/>
      <c r="HE7" s="33"/>
      <c r="HF7" s="33"/>
      <c r="HG7" s="33"/>
      <c r="HH7" s="33"/>
      <c r="HI7" s="33"/>
      <c r="HJ7" s="37"/>
      <c r="HK7" s="33"/>
      <c r="HL7" s="33"/>
      <c r="HM7" s="33"/>
      <c r="HN7" s="33"/>
      <c r="HO7" s="33"/>
      <c r="HP7" s="33"/>
      <c r="HQ7" s="119"/>
      <c r="HR7" s="33"/>
      <c r="HS7" s="33"/>
      <c r="HT7" s="33"/>
      <c r="HU7" s="33"/>
      <c r="HV7" s="33"/>
      <c r="HW7" s="33"/>
      <c r="HX7" s="37"/>
      <c r="HY7" s="33"/>
      <c r="HZ7" s="33"/>
      <c r="IA7" s="33"/>
      <c r="IB7" s="33"/>
      <c r="IC7" s="33"/>
      <c r="ID7" s="33"/>
      <c r="IE7" s="37"/>
      <c r="IF7" s="33"/>
      <c r="IG7" s="33"/>
      <c r="IH7" s="33"/>
      <c r="II7" s="33"/>
      <c r="IJ7" s="33"/>
      <c r="IK7" s="33"/>
      <c r="IL7" s="37"/>
      <c r="IM7" s="33"/>
      <c r="IN7" s="33"/>
      <c r="IO7" s="33"/>
      <c r="IP7" s="33"/>
      <c r="IQ7" s="33"/>
      <c r="IR7" s="33"/>
      <c r="IS7" s="37"/>
      <c r="IT7" s="33"/>
      <c r="IU7" s="33"/>
      <c r="IV7" s="33"/>
      <c r="IW7" s="33"/>
      <c r="IX7" s="33"/>
      <c r="IY7" s="33"/>
      <c r="IZ7" s="37"/>
      <c r="JA7" s="33"/>
      <c r="JB7" s="33"/>
      <c r="JC7" s="33"/>
      <c r="JD7" s="33"/>
      <c r="JE7" s="33"/>
      <c r="JF7" s="33"/>
      <c r="JG7" s="37"/>
      <c r="JH7" s="33"/>
      <c r="JI7" s="33"/>
      <c r="JJ7" s="33"/>
      <c r="JK7" s="33"/>
      <c r="JL7" s="33"/>
      <c r="JM7" s="33"/>
      <c r="JN7" s="37"/>
      <c r="JO7" s="33"/>
      <c r="JP7" s="33"/>
      <c r="JQ7" s="33"/>
      <c r="JR7" s="33"/>
      <c r="JS7" s="33"/>
      <c r="JT7" s="33"/>
      <c r="JU7" s="37"/>
      <c r="JV7" s="33"/>
      <c r="JW7" s="33"/>
      <c r="JX7" s="33"/>
      <c r="JY7" s="33"/>
      <c r="JZ7" s="33"/>
      <c r="KA7" s="33"/>
      <c r="KB7" s="37"/>
      <c r="KC7" s="33"/>
      <c r="KD7" s="33"/>
      <c r="KE7" s="33"/>
      <c r="KF7" s="33"/>
      <c r="KG7" s="33"/>
      <c r="KH7" s="33"/>
      <c r="KI7" s="37"/>
      <c r="KJ7" s="33"/>
      <c r="KK7" s="33"/>
      <c r="KL7" s="33"/>
      <c r="KM7" s="33"/>
      <c r="KN7" s="33"/>
      <c r="KO7" s="33"/>
      <c r="KP7" s="37"/>
      <c r="KQ7" s="33"/>
      <c r="KR7" s="33"/>
      <c r="KS7" s="33"/>
      <c r="KT7" s="33"/>
      <c r="KU7" s="33"/>
      <c r="KV7" s="33"/>
      <c r="KW7" s="37"/>
      <c r="KX7" s="33"/>
      <c r="KY7" s="33"/>
      <c r="KZ7" s="33"/>
      <c r="LA7" s="33"/>
      <c r="LB7" s="33"/>
      <c r="LC7" s="33"/>
      <c r="LD7" s="37"/>
      <c r="LE7" s="33"/>
      <c r="LF7" s="33"/>
      <c r="LG7" s="33"/>
      <c r="LH7" s="33"/>
      <c r="LI7" s="33"/>
      <c r="LJ7" s="33"/>
      <c r="LK7" s="37"/>
      <c r="LL7" s="33"/>
      <c r="LM7" s="33"/>
      <c r="LN7" s="33"/>
      <c r="LO7" s="33"/>
      <c r="LP7" s="33"/>
      <c r="LQ7" s="33"/>
      <c r="LR7" s="37"/>
      <c r="LS7" s="33"/>
      <c r="LT7" s="33"/>
      <c r="LU7" s="33"/>
      <c r="LV7" s="33"/>
      <c r="LW7" s="33"/>
      <c r="LX7" s="33"/>
      <c r="LY7" s="37"/>
      <c r="LZ7" s="33"/>
      <c r="MA7" s="33"/>
      <c r="MB7" s="33"/>
      <c r="MC7" s="123"/>
      <c r="MD7" s="33"/>
      <c r="ME7" s="33"/>
      <c r="MF7" s="37"/>
      <c r="MG7" s="33"/>
      <c r="MH7" s="33"/>
      <c r="MI7" s="33"/>
      <c r="MJ7" s="33"/>
      <c r="MK7" s="33"/>
      <c r="ML7" s="33"/>
      <c r="MM7" s="37"/>
      <c r="MN7" s="33"/>
      <c r="MO7" s="33"/>
      <c r="MP7" s="33"/>
      <c r="MQ7" s="33"/>
      <c r="MR7" s="33"/>
      <c r="MS7" s="33"/>
      <c r="MT7" s="37"/>
      <c r="MU7" s="34"/>
      <c r="MV7" s="34"/>
      <c r="MW7" s="132"/>
      <c r="MX7" s="132"/>
      <c r="MY7" s="34"/>
      <c r="MZ7" s="34"/>
      <c r="NA7" s="35"/>
      <c r="NB7" s="34"/>
      <c r="NC7" s="34"/>
      <c r="ND7" s="33"/>
      <c r="NE7" s="3"/>
      <c r="NF7" s="3"/>
      <c r="NG7" s="3"/>
      <c r="NH7" s="10"/>
    </row>
    <row r="8" spans="1:372" x14ac:dyDescent="0.3">
      <c r="A8" s="2" t="s">
        <v>0</v>
      </c>
      <c r="B8" s="38"/>
      <c r="C8" s="38"/>
      <c r="D8" s="38"/>
      <c r="E8" s="38"/>
      <c r="F8" s="38">
        <v>689</v>
      </c>
      <c r="G8" s="38">
        <v>587</v>
      </c>
      <c r="H8" s="39">
        <v>520</v>
      </c>
      <c r="I8" s="38">
        <v>247</v>
      </c>
      <c r="J8" s="38">
        <v>332</v>
      </c>
      <c r="K8" s="38">
        <v>521</v>
      </c>
      <c r="L8" s="38">
        <v>317</v>
      </c>
      <c r="M8" s="38">
        <v>363</v>
      </c>
      <c r="N8" s="38">
        <v>409</v>
      </c>
      <c r="O8" s="39">
        <v>490</v>
      </c>
      <c r="P8" s="94">
        <v>233</v>
      </c>
      <c r="Q8" s="38">
        <v>197</v>
      </c>
      <c r="R8" s="38">
        <v>471</v>
      </c>
      <c r="S8" s="38">
        <v>313</v>
      </c>
      <c r="T8" s="38">
        <v>499</v>
      </c>
      <c r="U8" s="38">
        <v>690</v>
      </c>
      <c r="V8" s="39">
        <v>759</v>
      </c>
      <c r="W8" s="38">
        <v>264</v>
      </c>
      <c r="X8" s="38">
        <v>270</v>
      </c>
      <c r="Y8" s="38">
        <v>442</v>
      </c>
      <c r="Z8" s="38">
        <v>326</v>
      </c>
      <c r="AA8" s="38">
        <v>417</v>
      </c>
      <c r="AB8" s="38">
        <v>569</v>
      </c>
      <c r="AC8" s="39">
        <v>730</v>
      </c>
      <c r="AD8" s="38">
        <v>293</v>
      </c>
      <c r="AE8" s="38">
        <v>292</v>
      </c>
      <c r="AF8" s="38">
        <v>473</v>
      </c>
      <c r="AG8" s="38">
        <v>398</v>
      </c>
      <c r="AH8" s="38">
        <v>654</v>
      </c>
      <c r="AI8" s="38">
        <v>670</v>
      </c>
      <c r="AJ8" s="39">
        <v>538</v>
      </c>
      <c r="AK8" s="38">
        <v>248</v>
      </c>
      <c r="AL8" s="38">
        <v>303</v>
      </c>
      <c r="AM8" s="38">
        <v>493</v>
      </c>
      <c r="AN8" s="38">
        <v>341</v>
      </c>
      <c r="AO8" s="38">
        <v>471</v>
      </c>
      <c r="AP8" s="38">
        <v>605</v>
      </c>
      <c r="AQ8" s="39">
        <v>715</v>
      </c>
      <c r="AR8" s="38">
        <v>237</v>
      </c>
      <c r="AS8" s="38">
        <v>271</v>
      </c>
      <c r="AT8" s="38">
        <v>456</v>
      </c>
      <c r="AU8" s="38">
        <v>311</v>
      </c>
      <c r="AV8" s="38">
        <v>410</v>
      </c>
      <c r="AW8" s="38">
        <v>503</v>
      </c>
      <c r="AX8" s="39">
        <v>756</v>
      </c>
      <c r="AY8" s="38">
        <v>412</v>
      </c>
      <c r="AZ8" s="38">
        <v>486</v>
      </c>
      <c r="BA8" s="38"/>
      <c r="BB8" s="38"/>
      <c r="BC8" s="38"/>
      <c r="BD8" s="38"/>
      <c r="BE8" s="39"/>
      <c r="BF8" s="38"/>
      <c r="BG8" s="38"/>
      <c r="BH8" s="38"/>
      <c r="BI8" s="38"/>
      <c r="BJ8" s="38"/>
      <c r="BK8" s="38"/>
      <c r="BL8" s="39"/>
      <c r="BM8" s="38"/>
      <c r="BN8" s="38"/>
      <c r="BO8" s="38"/>
      <c r="BP8" s="38"/>
      <c r="BQ8" s="38"/>
      <c r="BR8" s="38"/>
      <c r="BS8" s="39"/>
      <c r="BT8" s="38"/>
      <c r="BU8" s="38"/>
      <c r="BV8" s="38"/>
      <c r="BW8" s="38"/>
      <c r="BX8" s="38"/>
      <c r="BY8" s="38"/>
      <c r="BZ8" s="39"/>
      <c r="CA8" s="38"/>
      <c r="CB8" s="38"/>
      <c r="CC8" s="38"/>
      <c r="CD8" s="38"/>
      <c r="CE8" s="38"/>
      <c r="CF8" s="38"/>
      <c r="CG8" s="39"/>
      <c r="CH8" s="38"/>
      <c r="CI8" s="38"/>
      <c r="CJ8" s="38"/>
      <c r="CK8" s="38"/>
      <c r="CL8" s="38"/>
      <c r="CM8" s="38"/>
      <c r="CN8" s="110"/>
      <c r="CO8" s="38"/>
      <c r="CP8" s="38"/>
      <c r="CQ8" s="38"/>
      <c r="CR8" s="38"/>
      <c r="CS8" s="38"/>
      <c r="CT8" s="38"/>
      <c r="CU8" s="39"/>
      <c r="CV8" s="38"/>
      <c r="CW8" s="38"/>
      <c r="CX8" s="38"/>
      <c r="CY8" s="38"/>
      <c r="CZ8" s="38"/>
      <c r="DA8" s="38"/>
      <c r="DB8" s="38"/>
      <c r="DC8" s="112"/>
      <c r="DD8" s="38"/>
      <c r="DE8" s="38"/>
      <c r="DF8" s="38"/>
      <c r="DG8" s="38"/>
      <c r="DH8" s="38"/>
      <c r="DI8" s="38"/>
      <c r="DJ8" s="112"/>
      <c r="DK8" s="38"/>
      <c r="DL8" s="38"/>
      <c r="DM8" s="38"/>
      <c r="DN8" s="38"/>
      <c r="DO8" s="38"/>
      <c r="DP8" s="39"/>
      <c r="DQ8" s="38"/>
      <c r="DR8" s="38"/>
      <c r="DS8" s="38"/>
      <c r="DT8" s="38"/>
      <c r="DU8" s="38"/>
      <c r="DV8" s="38"/>
      <c r="DW8" s="39"/>
      <c r="DX8" s="38"/>
      <c r="DY8" s="38"/>
      <c r="DZ8" s="38"/>
      <c r="EA8" s="38"/>
      <c r="EB8" s="38"/>
      <c r="EC8" s="38"/>
      <c r="ED8" s="39"/>
      <c r="EE8" s="38"/>
      <c r="EF8" s="38"/>
      <c r="EG8" s="38"/>
      <c r="EH8" s="38"/>
      <c r="EI8" s="38"/>
      <c r="EJ8" s="38"/>
      <c r="EK8" s="39"/>
      <c r="EL8" s="38"/>
      <c r="EM8" s="38"/>
      <c r="EN8" s="38"/>
      <c r="EO8" s="38"/>
      <c r="EP8" s="38"/>
      <c r="EQ8" s="38"/>
      <c r="ER8" s="39"/>
      <c r="ES8" s="38"/>
      <c r="ET8" s="38"/>
      <c r="EU8" s="38"/>
      <c r="EV8" s="38"/>
      <c r="EW8" s="38"/>
      <c r="EX8" s="38"/>
      <c r="EY8" s="39"/>
      <c r="EZ8" s="38"/>
      <c r="FA8" s="38"/>
      <c r="FB8" s="38"/>
      <c r="FC8" s="38"/>
      <c r="FD8" s="38"/>
      <c r="FE8" s="38"/>
      <c r="FF8" s="39"/>
      <c r="FG8" s="38"/>
      <c r="FH8" s="38"/>
      <c r="FI8" s="38"/>
      <c r="FJ8" s="38"/>
      <c r="FK8" s="38"/>
      <c r="FL8" s="38"/>
      <c r="FM8" s="39"/>
      <c r="FN8" s="38"/>
      <c r="FO8" s="38"/>
      <c r="FP8" s="38"/>
      <c r="FQ8" s="38"/>
      <c r="FR8" s="38"/>
      <c r="FS8" s="38"/>
      <c r="FT8" s="39"/>
      <c r="FU8" s="38"/>
      <c r="FV8" s="38"/>
      <c r="FW8" s="38"/>
      <c r="FX8" s="38"/>
      <c r="FY8" s="38"/>
      <c r="FZ8" s="38"/>
      <c r="GA8" s="39"/>
      <c r="GB8" s="38"/>
      <c r="GC8" s="38"/>
      <c r="GD8" s="38"/>
      <c r="GE8" s="38"/>
      <c r="GF8" s="38"/>
      <c r="GG8" s="38"/>
      <c r="GH8" s="39"/>
      <c r="GI8" s="38"/>
      <c r="GJ8" s="38"/>
      <c r="GK8" s="38"/>
      <c r="GL8" s="38"/>
      <c r="GM8" s="38"/>
      <c r="GN8" s="38"/>
      <c r="GO8" s="39"/>
      <c r="GP8" s="38"/>
      <c r="GQ8" s="38"/>
      <c r="GR8" s="38"/>
      <c r="GS8" s="38"/>
      <c r="GT8" s="38"/>
      <c r="GU8" s="38"/>
      <c r="GV8" s="39"/>
      <c r="GW8" s="38"/>
      <c r="GX8" s="38"/>
      <c r="GY8" s="38"/>
      <c r="GZ8" s="38"/>
      <c r="HA8" s="38"/>
      <c r="HB8" s="38"/>
      <c r="HC8" s="39"/>
      <c r="HD8" s="38"/>
      <c r="HE8" s="38"/>
      <c r="HF8" s="38"/>
      <c r="HG8" s="38"/>
      <c r="HH8" s="38"/>
      <c r="HI8" s="38"/>
      <c r="HJ8" s="39"/>
      <c r="HK8" s="38"/>
      <c r="HL8" s="38"/>
      <c r="HM8" s="38"/>
      <c r="HN8" s="38"/>
      <c r="HO8" s="38"/>
      <c r="HP8" s="38"/>
      <c r="HQ8" s="120"/>
      <c r="HR8" s="38"/>
      <c r="HS8" s="38"/>
      <c r="HT8" s="38"/>
      <c r="HU8" s="38"/>
      <c r="HV8" s="38"/>
      <c r="HW8" s="38"/>
      <c r="HX8" s="39"/>
      <c r="HY8" s="38"/>
      <c r="HZ8" s="38"/>
      <c r="IA8" s="38"/>
      <c r="IB8" s="38"/>
      <c r="IC8" s="38"/>
      <c r="ID8" s="38"/>
      <c r="IE8" s="39"/>
      <c r="IF8" s="38"/>
      <c r="IG8" s="38"/>
      <c r="IH8" s="38"/>
      <c r="II8" s="38"/>
      <c r="IJ8" s="38"/>
      <c r="IK8" s="38"/>
      <c r="IL8" s="39"/>
      <c r="IM8" s="38"/>
      <c r="IN8" s="38"/>
      <c r="IO8" s="38"/>
      <c r="IP8" s="38"/>
      <c r="IQ8" s="38"/>
      <c r="IR8" s="38"/>
      <c r="IS8" s="39"/>
      <c r="IT8" s="38"/>
      <c r="IU8" s="38"/>
      <c r="IV8" s="38"/>
      <c r="IW8" s="38"/>
      <c r="IX8" s="38"/>
      <c r="IY8" s="38"/>
      <c r="IZ8" s="39"/>
      <c r="JA8" s="38"/>
      <c r="JB8" s="38"/>
      <c r="JC8" s="38"/>
      <c r="JD8" s="38"/>
      <c r="JE8" s="38"/>
      <c r="JF8" s="38"/>
      <c r="JG8" s="39"/>
      <c r="JH8" s="38"/>
      <c r="JI8" s="38"/>
      <c r="JJ8" s="38"/>
      <c r="JK8" s="38"/>
      <c r="JL8" s="38"/>
      <c r="JM8" s="38"/>
      <c r="JN8" s="39"/>
      <c r="JO8" s="38"/>
      <c r="JP8" s="38"/>
      <c r="JQ8" s="38"/>
      <c r="JR8" s="38"/>
      <c r="JS8" s="38"/>
      <c r="JT8" s="38"/>
      <c r="JU8" s="39"/>
      <c r="JV8" s="38"/>
      <c r="JW8" s="38"/>
      <c r="JX8" s="38"/>
      <c r="JY8" s="38"/>
      <c r="JZ8" s="38"/>
      <c r="KA8" s="38"/>
      <c r="KB8" s="39"/>
      <c r="KC8" s="38"/>
      <c r="KD8" s="38"/>
      <c r="KE8" s="38"/>
      <c r="KF8" s="38"/>
      <c r="KG8" s="38"/>
      <c r="KH8" s="38"/>
      <c r="KI8" s="39"/>
      <c r="KJ8" s="38"/>
      <c r="KK8" s="38"/>
      <c r="KL8" s="38"/>
      <c r="KM8" s="38"/>
      <c r="KN8" s="38"/>
      <c r="KO8" s="38"/>
      <c r="KP8" s="39"/>
      <c r="KQ8" s="38"/>
      <c r="KR8" s="38"/>
      <c r="KS8" s="38"/>
      <c r="KT8" s="38"/>
      <c r="KU8" s="38"/>
      <c r="KV8" s="38"/>
      <c r="KW8" s="39"/>
      <c r="KX8" s="38"/>
      <c r="KY8" s="38"/>
      <c r="KZ8" s="38"/>
      <c r="LA8" s="38"/>
      <c r="LB8" s="38"/>
      <c r="LC8" s="38"/>
      <c r="LD8" s="39"/>
      <c r="LE8" s="38"/>
      <c r="LF8" s="38"/>
      <c r="LG8" s="38"/>
      <c r="LH8" s="38"/>
      <c r="LI8" s="38"/>
      <c r="LJ8" s="38"/>
      <c r="LK8" s="39"/>
      <c r="LL8" s="38"/>
      <c r="LM8" s="38"/>
      <c r="LN8" s="38"/>
      <c r="LO8" s="38"/>
      <c r="LP8" s="38"/>
      <c r="LQ8" s="38"/>
      <c r="LR8" s="39"/>
      <c r="LS8" s="38"/>
      <c r="LT8" s="38"/>
      <c r="LU8" s="38"/>
      <c r="LV8" s="38"/>
      <c r="LW8" s="38"/>
      <c r="LX8" s="38"/>
      <c r="LY8" s="39"/>
      <c r="LZ8" s="38"/>
      <c r="MA8" s="38"/>
      <c r="MB8" s="38"/>
      <c r="MC8" s="124"/>
      <c r="MD8" s="38"/>
      <c r="ME8" s="38"/>
      <c r="MF8" s="39"/>
      <c r="MG8" s="38"/>
      <c r="MH8" s="38"/>
      <c r="MI8" s="38"/>
      <c r="MJ8" s="38"/>
      <c r="MK8" s="38"/>
      <c r="ML8" s="38"/>
      <c r="MM8" s="39"/>
      <c r="MN8" s="38"/>
      <c r="MO8" s="38"/>
      <c r="MP8" s="38"/>
      <c r="MQ8" s="38"/>
      <c r="MR8" s="38"/>
      <c r="MS8" s="38"/>
      <c r="MT8" s="39"/>
      <c r="MU8" s="38"/>
      <c r="MV8" s="38"/>
      <c r="MW8" s="133"/>
      <c r="MX8" s="133"/>
      <c r="MY8" s="38"/>
      <c r="MZ8" s="38"/>
      <c r="NA8" s="39"/>
      <c r="NB8" s="38"/>
      <c r="NC8" s="38"/>
      <c r="ND8" s="38"/>
      <c r="NE8" s="2"/>
      <c r="NF8" s="2"/>
      <c r="NG8" s="2"/>
      <c r="NH8" s="9"/>
    </row>
    <row r="9" spans="1:372" x14ac:dyDescent="0.3">
      <c r="A9" s="2" t="s">
        <v>1</v>
      </c>
      <c r="B9" s="38"/>
      <c r="C9" s="38"/>
      <c r="D9" s="38"/>
      <c r="E9" s="38"/>
      <c r="F9" s="38">
        <v>451</v>
      </c>
      <c r="G9" s="38">
        <v>399</v>
      </c>
      <c r="H9" s="39">
        <v>289</v>
      </c>
      <c r="I9" s="38">
        <v>144</v>
      </c>
      <c r="J9" s="38">
        <v>195</v>
      </c>
      <c r="K9" s="38">
        <v>125</v>
      </c>
      <c r="L9" s="38">
        <v>163</v>
      </c>
      <c r="M9" s="38">
        <v>95</v>
      </c>
      <c r="N9" s="38">
        <v>242</v>
      </c>
      <c r="O9" s="39">
        <v>287</v>
      </c>
      <c r="P9" s="94">
        <v>126</v>
      </c>
      <c r="Q9" s="38">
        <v>103</v>
      </c>
      <c r="R9" s="38">
        <v>118</v>
      </c>
      <c r="S9" s="38">
        <v>157</v>
      </c>
      <c r="T9" s="38">
        <v>171</v>
      </c>
      <c r="U9" s="38">
        <v>462</v>
      </c>
      <c r="V9" s="39">
        <v>500</v>
      </c>
      <c r="W9" s="38">
        <v>156</v>
      </c>
      <c r="X9" s="38">
        <v>145</v>
      </c>
      <c r="Y9" s="38">
        <v>127</v>
      </c>
      <c r="Z9" s="38">
        <v>150</v>
      </c>
      <c r="AA9" s="38">
        <v>169</v>
      </c>
      <c r="AB9" s="38">
        <v>373</v>
      </c>
      <c r="AC9" s="39">
        <v>477</v>
      </c>
      <c r="AD9" s="38">
        <v>165</v>
      </c>
      <c r="AE9" s="38">
        <v>147</v>
      </c>
      <c r="AF9" s="38">
        <v>109</v>
      </c>
      <c r="AG9" s="38">
        <v>221</v>
      </c>
      <c r="AH9" s="38">
        <v>471</v>
      </c>
      <c r="AI9" s="38">
        <v>498</v>
      </c>
      <c r="AJ9" s="39">
        <v>345</v>
      </c>
      <c r="AK9" s="38">
        <v>149</v>
      </c>
      <c r="AL9" s="38">
        <v>167</v>
      </c>
      <c r="AM9" s="38">
        <v>132</v>
      </c>
      <c r="AN9" s="38">
        <v>185</v>
      </c>
      <c r="AO9" s="38">
        <v>184</v>
      </c>
      <c r="AP9" s="38">
        <v>437</v>
      </c>
      <c r="AQ9" s="39">
        <v>465</v>
      </c>
      <c r="AR9" s="38">
        <v>143</v>
      </c>
      <c r="AS9" s="38">
        <v>128</v>
      </c>
      <c r="AT9" s="38">
        <v>129</v>
      </c>
      <c r="AU9" s="38">
        <v>154</v>
      </c>
      <c r="AV9" s="38">
        <v>155</v>
      </c>
      <c r="AW9" s="38">
        <v>329</v>
      </c>
      <c r="AX9" s="39">
        <v>423</v>
      </c>
      <c r="AY9" s="38">
        <v>276</v>
      </c>
      <c r="AZ9" s="38">
        <v>333</v>
      </c>
      <c r="BA9" s="38"/>
      <c r="BB9" s="38"/>
      <c r="BC9" s="38"/>
      <c r="BD9" s="38"/>
      <c r="BE9" s="39"/>
      <c r="BF9" s="38"/>
      <c r="BG9" s="38"/>
      <c r="BH9" s="38"/>
      <c r="BI9" s="38"/>
      <c r="BJ9" s="38"/>
      <c r="BK9" s="38"/>
      <c r="BL9" s="39"/>
      <c r="BM9" s="38"/>
      <c r="BN9" s="38"/>
      <c r="BO9" s="38"/>
      <c r="BP9" s="38"/>
      <c r="BQ9" s="38"/>
      <c r="BR9" s="38"/>
      <c r="BS9" s="39"/>
      <c r="BT9" s="38"/>
      <c r="BU9" s="38"/>
      <c r="BV9" s="38"/>
      <c r="BW9" s="38"/>
      <c r="BX9" s="38"/>
      <c r="BY9" s="38"/>
      <c r="BZ9" s="39"/>
      <c r="CA9" s="38"/>
      <c r="CB9" s="38"/>
      <c r="CC9" s="38"/>
      <c r="CD9" s="38"/>
      <c r="CE9" s="38"/>
      <c r="CF9" s="38"/>
      <c r="CG9" s="39"/>
      <c r="CH9" s="38"/>
      <c r="CI9" s="38"/>
      <c r="CJ9" s="38"/>
      <c r="CK9" s="38"/>
      <c r="CL9" s="38"/>
      <c r="CM9" s="38"/>
      <c r="CN9" s="110"/>
      <c r="CO9" s="38"/>
      <c r="CP9" s="38"/>
      <c r="CQ9" s="38"/>
      <c r="CR9" s="38"/>
      <c r="CS9" s="38"/>
      <c r="CT9" s="38"/>
      <c r="CU9" s="39"/>
      <c r="CV9" s="38"/>
      <c r="CW9" s="38"/>
      <c r="CX9" s="38"/>
      <c r="CY9" s="38"/>
      <c r="CZ9" s="38"/>
      <c r="DA9" s="38"/>
      <c r="DB9" s="38"/>
      <c r="DC9" s="112"/>
      <c r="DD9" s="38"/>
      <c r="DE9" s="38"/>
      <c r="DF9" s="38"/>
      <c r="DG9" s="38"/>
      <c r="DH9" s="38"/>
      <c r="DI9" s="38"/>
      <c r="DJ9" s="112"/>
      <c r="DK9" s="38"/>
      <c r="DL9" s="38"/>
      <c r="DM9" s="38"/>
      <c r="DN9" s="38"/>
      <c r="DO9" s="38"/>
      <c r="DP9" s="39"/>
      <c r="DQ9" s="38"/>
      <c r="DR9" s="38"/>
      <c r="DS9" s="38"/>
      <c r="DT9" s="38"/>
      <c r="DU9" s="38"/>
      <c r="DV9" s="38"/>
      <c r="DW9" s="39"/>
      <c r="DX9" s="38"/>
      <c r="DY9" s="38"/>
      <c r="DZ9" s="38"/>
      <c r="EA9" s="38"/>
      <c r="EB9" s="38"/>
      <c r="EC9" s="38"/>
      <c r="ED9" s="39"/>
      <c r="EE9" s="38"/>
      <c r="EF9" s="38"/>
      <c r="EG9" s="38"/>
      <c r="EH9" s="38"/>
      <c r="EI9" s="38"/>
      <c r="EJ9" s="38"/>
      <c r="EK9" s="39"/>
      <c r="EL9" s="38"/>
      <c r="EM9" s="38"/>
      <c r="EN9" s="38"/>
      <c r="EO9" s="38"/>
      <c r="EP9" s="38"/>
      <c r="EQ9" s="38"/>
      <c r="ER9" s="39"/>
      <c r="ES9" s="38"/>
      <c r="ET9" s="38"/>
      <c r="EU9" s="38"/>
      <c r="EV9" s="38"/>
      <c r="EW9" s="38"/>
      <c r="EX9" s="38"/>
      <c r="EY9" s="39"/>
      <c r="EZ9" s="38"/>
      <c r="FA9" s="38"/>
      <c r="FB9" s="38"/>
      <c r="FC9" s="38"/>
      <c r="FD9" s="38"/>
      <c r="FE9" s="38"/>
      <c r="FF9" s="39"/>
      <c r="FG9" s="38"/>
      <c r="FH9" s="38"/>
      <c r="FI9" s="38"/>
      <c r="FJ9" s="38"/>
      <c r="FK9" s="38"/>
      <c r="FL9" s="38"/>
      <c r="FM9" s="39"/>
      <c r="FN9" s="38"/>
      <c r="FO9" s="38"/>
      <c r="FP9" s="38"/>
      <c r="FQ9" s="38"/>
      <c r="FR9" s="38"/>
      <c r="FS9" s="38"/>
      <c r="FT9" s="39"/>
      <c r="FU9" s="38"/>
      <c r="FV9" s="38"/>
      <c r="FW9" s="38"/>
      <c r="FX9" s="38"/>
      <c r="FY9" s="38"/>
      <c r="FZ9" s="38"/>
      <c r="GA9" s="39"/>
      <c r="GB9" s="38"/>
      <c r="GC9" s="38"/>
      <c r="GD9" s="38"/>
      <c r="GE9" s="38"/>
      <c r="GF9" s="38"/>
      <c r="GG9" s="38"/>
      <c r="GH9" s="39"/>
      <c r="GI9" s="38"/>
      <c r="GJ9" s="38"/>
      <c r="GK9" s="38"/>
      <c r="GL9" s="38"/>
      <c r="GM9" s="38"/>
      <c r="GN9" s="38"/>
      <c r="GO9" s="39"/>
      <c r="GP9" s="38"/>
      <c r="GQ9" s="38"/>
      <c r="GR9" s="38"/>
      <c r="GS9" s="38"/>
      <c r="GT9" s="38"/>
      <c r="GU9" s="38"/>
      <c r="GV9" s="39"/>
      <c r="GW9" s="38"/>
      <c r="GX9" s="38"/>
      <c r="GY9" s="38"/>
      <c r="GZ9" s="38"/>
      <c r="HA9" s="38"/>
      <c r="HB9" s="38"/>
      <c r="HC9" s="39"/>
      <c r="HD9" s="38"/>
      <c r="HE9" s="38"/>
      <c r="HF9" s="38"/>
      <c r="HG9" s="38"/>
      <c r="HH9" s="38"/>
      <c r="HI9" s="38"/>
      <c r="HJ9" s="39"/>
      <c r="HK9" s="38"/>
      <c r="HL9" s="38"/>
      <c r="HM9" s="38"/>
      <c r="HN9" s="38"/>
      <c r="HO9" s="38"/>
      <c r="HP9" s="38"/>
      <c r="HQ9" s="120"/>
      <c r="HR9" s="38"/>
      <c r="HS9" s="38"/>
      <c r="HT9" s="38"/>
      <c r="HU9" s="38"/>
      <c r="HV9" s="38"/>
      <c r="HW9" s="38"/>
      <c r="HX9" s="39"/>
      <c r="HY9" s="38"/>
      <c r="HZ9" s="38"/>
      <c r="IA9" s="38"/>
      <c r="IB9" s="38"/>
      <c r="IC9" s="38"/>
      <c r="ID9" s="38"/>
      <c r="IE9" s="39"/>
      <c r="IF9" s="38"/>
      <c r="IG9" s="38"/>
      <c r="IH9" s="38"/>
      <c r="II9" s="38"/>
      <c r="IJ9" s="38"/>
      <c r="IK9" s="38"/>
      <c r="IL9" s="39"/>
      <c r="IM9" s="38"/>
      <c r="IN9" s="38"/>
      <c r="IO9" s="38"/>
      <c r="IP9" s="38"/>
      <c r="IQ9" s="38"/>
      <c r="IR9" s="38"/>
      <c r="IS9" s="39"/>
      <c r="IT9" s="38"/>
      <c r="IU9" s="38"/>
      <c r="IV9" s="38"/>
      <c r="IW9" s="38"/>
      <c r="IX9" s="38"/>
      <c r="IY9" s="38"/>
      <c r="IZ9" s="39"/>
      <c r="JA9" s="38"/>
      <c r="JB9" s="38"/>
      <c r="JC9" s="38"/>
      <c r="JD9" s="38"/>
      <c r="JE9" s="38"/>
      <c r="JF9" s="38"/>
      <c r="JG9" s="39"/>
      <c r="JH9" s="38"/>
      <c r="JI9" s="38"/>
      <c r="JJ9" s="38"/>
      <c r="JK9" s="38"/>
      <c r="JL9" s="38"/>
      <c r="JM9" s="38"/>
      <c r="JN9" s="39"/>
      <c r="JO9" s="38"/>
      <c r="JP9" s="38"/>
      <c r="JQ9" s="38"/>
      <c r="JR9" s="38"/>
      <c r="JS9" s="38"/>
      <c r="JT9" s="38"/>
      <c r="JU9" s="39"/>
      <c r="JV9" s="38"/>
      <c r="JW9" s="38"/>
      <c r="JX9" s="38"/>
      <c r="JY9" s="38"/>
      <c r="JZ9" s="38"/>
      <c r="KA9" s="38"/>
      <c r="KB9" s="39"/>
      <c r="KC9" s="38"/>
      <c r="KD9" s="38"/>
      <c r="KE9" s="38"/>
      <c r="KF9" s="38"/>
      <c r="KG9" s="38"/>
      <c r="KH9" s="38"/>
      <c r="KI9" s="39"/>
      <c r="KJ9" s="38"/>
      <c r="KK9" s="38"/>
      <c r="KL9" s="38"/>
      <c r="KM9" s="38"/>
      <c r="KN9" s="38"/>
      <c r="KO9" s="38"/>
      <c r="KP9" s="39"/>
      <c r="KQ9" s="38"/>
      <c r="KR9" s="38"/>
      <c r="KS9" s="38"/>
      <c r="KT9" s="38"/>
      <c r="KU9" s="38"/>
      <c r="KV9" s="38"/>
      <c r="KW9" s="39"/>
      <c r="KX9" s="38"/>
      <c r="KY9" s="38"/>
      <c r="KZ9" s="38"/>
      <c r="LA9" s="38"/>
      <c r="LB9" s="38"/>
      <c r="LC9" s="38"/>
      <c r="LD9" s="39"/>
      <c r="LE9" s="38"/>
      <c r="LF9" s="38"/>
      <c r="LG9" s="38"/>
      <c r="LH9" s="38"/>
      <c r="LI9" s="38"/>
      <c r="LJ9" s="38"/>
      <c r="LK9" s="39"/>
      <c r="LL9" s="38"/>
      <c r="LM9" s="38"/>
      <c r="LN9" s="38"/>
      <c r="LO9" s="38"/>
      <c r="LP9" s="38"/>
      <c r="LQ9" s="38"/>
      <c r="LR9" s="39"/>
      <c r="LS9" s="38"/>
      <c r="LT9" s="38"/>
      <c r="LU9" s="38"/>
      <c r="LV9" s="38"/>
      <c r="LW9" s="38"/>
      <c r="LX9" s="38"/>
      <c r="LY9" s="39"/>
      <c r="LZ9" s="38"/>
      <c r="MA9" s="38"/>
      <c r="MB9" s="38"/>
      <c r="MC9" s="124"/>
      <c r="MD9" s="38"/>
      <c r="ME9" s="38"/>
      <c r="MF9" s="39"/>
      <c r="MG9" s="38"/>
      <c r="MH9" s="38"/>
      <c r="MI9" s="38"/>
      <c r="MJ9" s="38"/>
      <c r="MK9" s="38"/>
      <c r="ML9" s="38"/>
      <c r="MM9" s="39"/>
      <c r="MN9" s="38"/>
      <c r="MO9" s="38"/>
      <c r="MP9" s="38"/>
      <c r="MQ9" s="38"/>
      <c r="MR9" s="38"/>
      <c r="MS9" s="38"/>
      <c r="MT9" s="39"/>
      <c r="MU9" s="38"/>
      <c r="MV9" s="38"/>
      <c r="MW9" s="133"/>
      <c r="MX9" s="133"/>
      <c r="MY9" s="38"/>
      <c r="MZ9" s="38"/>
      <c r="NA9" s="39"/>
      <c r="NB9" s="38"/>
      <c r="NC9" s="38"/>
      <c r="ND9" s="38"/>
      <c r="NE9" s="2"/>
      <c r="NF9" s="2"/>
      <c r="NG9" s="2"/>
      <c r="NH9" s="9"/>
    </row>
    <row r="10" spans="1:372" x14ac:dyDescent="0.3">
      <c r="A10" s="3" t="s">
        <v>2</v>
      </c>
      <c r="B10" s="33"/>
      <c r="C10" s="33"/>
      <c r="D10" s="33"/>
      <c r="E10" s="33"/>
      <c r="F10" s="33">
        <v>235</v>
      </c>
      <c r="G10" s="33">
        <v>203</v>
      </c>
      <c r="H10" s="37">
        <v>182</v>
      </c>
      <c r="I10" s="33">
        <v>89</v>
      </c>
      <c r="J10" s="33">
        <v>94</v>
      </c>
      <c r="K10" s="33">
        <v>112</v>
      </c>
      <c r="L10" s="33">
        <v>115</v>
      </c>
      <c r="M10" s="33">
        <v>89</v>
      </c>
      <c r="N10" s="33">
        <v>181</v>
      </c>
      <c r="O10" s="37">
        <v>186</v>
      </c>
      <c r="P10" s="95">
        <v>88</v>
      </c>
      <c r="Q10" s="38">
        <v>62</v>
      </c>
      <c r="R10" s="38">
        <v>117</v>
      </c>
      <c r="S10" s="38">
        <v>120</v>
      </c>
      <c r="T10" s="38">
        <v>159</v>
      </c>
      <c r="U10" s="38">
        <v>179</v>
      </c>
      <c r="V10" s="39">
        <v>201</v>
      </c>
      <c r="W10" s="38">
        <v>108</v>
      </c>
      <c r="X10" s="38">
        <v>84</v>
      </c>
      <c r="Y10" s="38">
        <v>94</v>
      </c>
      <c r="Z10" s="38">
        <v>128</v>
      </c>
      <c r="AA10" s="38">
        <v>126</v>
      </c>
      <c r="AB10" s="38">
        <v>199</v>
      </c>
      <c r="AC10" s="39">
        <v>181</v>
      </c>
      <c r="AD10" s="38">
        <v>94</v>
      </c>
      <c r="AE10" s="38">
        <v>72</v>
      </c>
      <c r="AF10" s="38">
        <v>104</v>
      </c>
      <c r="AG10" s="38">
        <v>133</v>
      </c>
      <c r="AH10" s="38">
        <v>141</v>
      </c>
      <c r="AI10" s="38">
        <v>194</v>
      </c>
      <c r="AJ10" s="39">
        <v>194</v>
      </c>
      <c r="AK10" s="38">
        <v>91</v>
      </c>
      <c r="AL10" s="38">
        <v>97</v>
      </c>
      <c r="AM10" s="38">
        <v>122</v>
      </c>
      <c r="AN10" s="38">
        <v>102</v>
      </c>
      <c r="AO10" s="38">
        <v>135</v>
      </c>
      <c r="AP10" s="38">
        <v>201</v>
      </c>
      <c r="AQ10" s="39">
        <v>287</v>
      </c>
      <c r="AR10" s="38">
        <v>75</v>
      </c>
      <c r="AS10" s="38">
        <v>79</v>
      </c>
      <c r="AT10" s="38">
        <v>111</v>
      </c>
      <c r="AU10" s="38">
        <v>102</v>
      </c>
      <c r="AV10" s="38">
        <v>124</v>
      </c>
      <c r="AW10" s="38">
        <v>203</v>
      </c>
      <c r="AX10" s="39">
        <v>196</v>
      </c>
      <c r="AY10" s="38">
        <v>93</v>
      </c>
      <c r="AZ10" s="38">
        <v>112</v>
      </c>
      <c r="BA10" s="38"/>
      <c r="BB10" s="38"/>
      <c r="BC10" s="38"/>
      <c r="BD10" s="38"/>
      <c r="BE10" s="39"/>
      <c r="BF10" s="38"/>
      <c r="BG10" s="38"/>
      <c r="BH10" s="38"/>
      <c r="BI10" s="38"/>
      <c r="BJ10" s="38"/>
      <c r="BK10" s="38"/>
      <c r="BL10" s="39"/>
      <c r="BM10" s="38"/>
      <c r="BN10" s="38"/>
      <c r="BO10" s="38"/>
      <c r="BP10" s="38"/>
      <c r="BQ10" s="38"/>
      <c r="BR10" s="38"/>
      <c r="BS10" s="39"/>
      <c r="BT10" s="38"/>
      <c r="BU10" s="38"/>
      <c r="BV10" s="38"/>
      <c r="BW10" s="38"/>
      <c r="BX10" s="38"/>
      <c r="BY10" s="38"/>
      <c r="BZ10" s="39"/>
      <c r="CA10" s="38"/>
      <c r="CB10" s="38"/>
      <c r="CC10" s="38"/>
      <c r="CD10" s="38"/>
      <c r="CE10" s="38"/>
      <c r="CF10" s="38"/>
      <c r="CG10" s="39"/>
      <c r="CH10" s="38"/>
      <c r="CI10" s="38"/>
      <c r="CJ10" s="38"/>
      <c r="CK10" s="38"/>
      <c r="CL10" s="38"/>
      <c r="CM10" s="38"/>
      <c r="CN10" s="110"/>
      <c r="CO10" s="38"/>
      <c r="CP10" s="38"/>
      <c r="CQ10" s="38"/>
      <c r="CR10" s="38"/>
      <c r="CS10" s="38"/>
      <c r="CT10" s="38"/>
      <c r="CU10" s="39"/>
      <c r="CV10" s="38"/>
      <c r="CW10" s="38"/>
      <c r="CX10" s="38"/>
      <c r="CY10" s="38"/>
      <c r="CZ10" s="38"/>
      <c r="DA10" s="38"/>
      <c r="DB10" s="38"/>
      <c r="DC10" s="112"/>
      <c r="DD10" s="38"/>
      <c r="DE10" s="38"/>
      <c r="DF10" s="38"/>
      <c r="DG10" s="38"/>
      <c r="DH10" s="38"/>
      <c r="DI10" s="38"/>
      <c r="DJ10" s="112"/>
      <c r="DK10" s="38"/>
      <c r="DL10" s="38"/>
      <c r="DM10" s="38"/>
      <c r="DN10" s="38"/>
      <c r="DO10" s="38"/>
      <c r="DP10" s="39"/>
      <c r="DQ10" s="38"/>
      <c r="DR10" s="38"/>
      <c r="DS10" s="38"/>
      <c r="DT10" s="38"/>
      <c r="DU10" s="38"/>
      <c r="DV10" s="38"/>
      <c r="DW10" s="39"/>
      <c r="DX10" s="38"/>
      <c r="DY10" s="38"/>
      <c r="DZ10" s="38"/>
      <c r="EA10" s="38"/>
      <c r="EB10" s="38"/>
      <c r="EC10" s="38"/>
      <c r="ED10" s="39"/>
      <c r="EE10" s="38"/>
      <c r="EF10" s="38"/>
      <c r="EG10" s="38"/>
      <c r="EH10" s="38"/>
      <c r="EI10" s="38"/>
      <c r="EJ10" s="38"/>
      <c r="EK10" s="39"/>
      <c r="EL10" s="38"/>
      <c r="EM10" s="38"/>
      <c r="EN10" s="38"/>
      <c r="EO10" s="38"/>
      <c r="EP10" s="38"/>
      <c r="EQ10" s="38"/>
      <c r="ER10" s="39"/>
      <c r="ES10" s="38"/>
      <c r="ET10" s="38"/>
      <c r="EU10" s="38"/>
      <c r="EV10" s="38"/>
      <c r="EW10" s="38"/>
      <c r="EX10" s="38"/>
      <c r="EY10" s="39"/>
      <c r="EZ10" s="38"/>
      <c r="FA10" s="38"/>
      <c r="FB10" s="38"/>
      <c r="FC10" s="38"/>
      <c r="FD10" s="38"/>
      <c r="FE10" s="38"/>
      <c r="FF10" s="39"/>
      <c r="FG10" s="38"/>
      <c r="FH10" s="38"/>
      <c r="FI10" s="38"/>
      <c r="FJ10" s="38"/>
      <c r="FK10" s="38"/>
      <c r="FL10" s="38"/>
      <c r="FM10" s="39"/>
      <c r="FN10" s="38"/>
      <c r="FO10" s="38"/>
      <c r="FP10" s="38"/>
      <c r="FQ10" s="38"/>
      <c r="FR10" s="38"/>
      <c r="FS10" s="38"/>
      <c r="FT10" s="39"/>
      <c r="FU10" s="38"/>
      <c r="FV10" s="38"/>
      <c r="FW10" s="38"/>
      <c r="FX10" s="38"/>
      <c r="FY10" s="38"/>
      <c r="FZ10" s="38"/>
      <c r="GA10" s="39"/>
      <c r="GB10" s="38"/>
      <c r="GC10" s="38"/>
      <c r="GD10" s="38"/>
      <c r="GE10" s="38"/>
      <c r="GF10" s="38"/>
      <c r="GG10" s="38"/>
      <c r="GH10" s="39"/>
      <c r="GI10" s="38"/>
      <c r="GJ10" s="38"/>
      <c r="GK10" s="38"/>
      <c r="GL10" s="38"/>
      <c r="GM10" s="38"/>
      <c r="GN10" s="38"/>
      <c r="GO10" s="39"/>
      <c r="GP10" s="38"/>
      <c r="GQ10" s="38"/>
      <c r="GR10" s="38"/>
      <c r="GS10" s="38"/>
      <c r="GT10" s="38"/>
      <c r="GU10" s="38"/>
      <c r="GV10" s="39"/>
      <c r="GW10" s="38"/>
      <c r="GX10" s="38"/>
      <c r="GY10" s="38"/>
      <c r="GZ10" s="38"/>
      <c r="HA10" s="38"/>
      <c r="HB10" s="38"/>
      <c r="HC10" s="39"/>
      <c r="HD10" s="38"/>
      <c r="HE10" s="38"/>
      <c r="HF10" s="38"/>
      <c r="HG10" s="38"/>
      <c r="HH10" s="38"/>
      <c r="HI10" s="38"/>
      <c r="HJ10" s="39"/>
      <c r="HK10" s="38"/>
      <c r="HL10" s="38"/>
      <c r="HM10" s="38"/>
      <c r="HN10" s="38"/>
      <c r="HO10" s="38"/>
      <c r="HP10" s="38"/>
      <c r="HQ10" s="120"/>
      <c r="HR10" s="38"/>
      <c r="HS10" s="38"/>
      <c r="HT10" s="38"/>
      <c r="HU10" s="38"/>
      <c r="HV10" s="38"/>
      <c r="HW10" s="38"/>
      <c r="HX10" s="39"/>
      <c r="HY10" s="38"/>
      <c r="HZ10" s="38"/>
      <c r="IA10" s="38"/>
      <c r="IB10" s="38"/>
      <c r="IC10" s="38"/>
      <c r="ID10" s="38"/>
      <c r="IE10" s="39"/>
      <c r="IF10" s="38"/>
      <c r="IG10" s="38"/>
      <c r="IH10" s="38"/>
      <c r="II10" s="38"/>
      <c r="IJ10" s="38"/>
      <c r="IK10" s="38"/>
      <c r="IL10" s="39"/>
      <c r="IM10" s="38"/>
      <c r="IN10" s="38"/>
      <c r="IO10" s="38"/>
      <c r="IP10" s="38"/>
      <c r="IQ10" s="38"/>
      <c r="IR10" s="38"/>
      <c r="IS10" s="39"/>
      <c r="IT10" s="38"/>
      <c r="IU10" s="38"/>
      <c r="IV10" s="38"/>
      <c r="IW10" s="38"/>
      <c r="IX10" s="38"/>
      <c r="IY10" s="38"/>
      <c r="IZ10" s="39"/>
      <c r="JA10" s="38"/>
      <c r="JB10" s="38"/>
      <c r="JC10" s="38"/>
      <c r="JD10" s="38"/>
      <c r="JE10" s="38"/>
      <c r="JF10" s="38"/>
      <c r="JG10" s="39"/>
      <c r="JH10" s="38"/>
      <c r="JI10" s="38"/>
      <c r="JJ10" s="38"/>
      <c r="JK10" s="38"/>
      <c r="JL10" s="38"/>
      <c r="JM10" s="38"/>
      <c r="JN10" s="39"/>
      <c r="JO10" s="38"/>
      <c r="JP10" s="38"/>
      <c r="JQ10" s="38"/>
      <c r="JR10" s="38"/>
      <c r="JS10" s="38"/>
      <c r="JT10" s="38"/>
      <c r="JU10" s="39"/>
      <c r="JV10" s="38"/>
      <c r="JW10" s="38"/>
      <c r="JX10" s="38"/>
      <c r="JY10" s="38"/>
      <c r="JZ10" s="38"/>
      <c r="KA10" s="38"/>
      <c r="KB10" s="39"/>
      <c r="KC10" s="38"/>
      <c r="KD10" s="38"/>
      <c r="KE10" s="38"/>
      <c r="KF10" s="38"/>
      <c r="KG10" s="38"/>
      <c r="KH10" s="38"/>
      <c r="KI10" s="39"/>
      <c r="KJ10" s="38"/>
      <c r="KK10" s="38"/>
      <c r="KL10" s="38"/>
      <c r="KM10" s="38"/>
      <c r="KN10" s="38"/>
      <c r="KO10" s="38"/>
      <c r="KP10" s="39"/>
      <c r="KQ10" s="38"/>
      <c r="KR10" s="38"/>
      <c r="KS10" s="38"/>
      <c r="KT10" s="38"/>
      <c r="KU10" s="38"/>
      <c r="KV10" s="38"/>
      <c r="KW10" s="39"/>
      <c r="KX10" s="38"/>
      <c r="KY10" s="38"/>
      <c r="KZ10" s="38"/>
      <c r="LA10" s="38"/>
      <c r="LB10" s="38"/>
      <c r="LC10" s="38"/>
      <c r="LD10" s="39"/>
      <c r="LE10" s="38"/>
      <c r="LF10" s="38"/>
      <c r="LG10" s="38"/>
      <c r="LH10" s="38"/>
      <c r="LI10" s="38"/>
      <c r="LJ10" s="38"/>
      <c r="LK10" s="39"/>
      <c r="LL10" s="38"/>
      <c r="LM10" s="38"/>
      <c r="LN10" s="38"/>
      <c r="LO10" s="38"/>
      <c r="LP10" s="38"/>
      <c r="LQ10" s="38"/>
      <c r="LR10" s="39"/>
      <c r="LS10" s="38"/>
      <c r="LT10" s="38"/>
      <c r="LU10" s="38"/>
      <c r="LV10" s="38"/>
      <c r="LW10" s="38"/>
      <c r="LX10" s="38"/>
      <c r="LY10" s="39"/>
      <c r="LZ10" s="38"/>
      <c r="MA10" s="38"/>
      <c r="MB10" s="38"/>
      <c r="MC10" s="124"/>
      <c r="MD10" s="38"/>
      <c r="ME10" s="38"/>
      <c r="MF10" s="39"/>
      <c r="MG10" s="38"/>
      <c r="MH10" s="38"/>
      <c r="MI10" s="38"/>
      <c r="MJ10" s="38"/>
      <c r="MK10" s="38"/>
      <c r="ML10" s="38"/>
      <c r="MM10" s="39"/>
      <c r="MN10" s="38"/>
      <c r="MO10" s="38"/>
      <c r="MP10" s="38"/>
      <c r="MQ10" s="38"/>
      <c r="MR10" s="38"/>
      <c r="MS10" s="38"/>
      <c r="MT10" s="39"/>
      <c r="MU10" s="38"/>
      <c r="MV10" s="38"/>
      <c r="MW10" s="133"/>
      <c r="MX10" s="133"/>
      <c r="MY10" s="38"/>
      <c r="MZ10" s="38"/>
      <c r="NA10" s="39"/>
      <c r="NB10" s="38"/>
      <c r="NC10" s="38"/>
      <c r="ND10" s="38"/>
      <c r="NE10" s="2"/>
      <c r="NF10" s="2"/>
      <c r="NG10" s="2"/>
      <c r="NH10" s="9"/>
    </row>
    <row r="11" spans="1:372" x14ac:dyDescent="0.3">
      <c r="A11" s="3" t="s">
        <v>10</v>
      </c>
      <c r="B11" s="33"/>
      <c r="C11" s="33"/>
      <c r="D11" s="33"/>
      <c r="E11" s="33"/>
      <c r="F11" s="33"/>
      <c r="G11" s="33"/>
      <c r="H11" s="37"/>
      <c r="I11" s="33"/>
      <c r="J11" s="33"/>
      <c r="K11" s="33"/>
      <c r="L11" s="33"/>
      <c r="M11" s="33"/>
      <c r="N11" s="33"/>
      <c r="O11" s="37"/>
      <c r="P11" s="95"/>
      <c r="Q11" s="38"/>
      <c r="R11" s="38"/>
      <c r="S11" s="38"/>
      <c r="T11" s="38"/>
      <c r="U11" s="38"/>
      <c r="V11" s="39"/>
      <c r="W11" s="38"/>
      <c r="X11" s="38"/>
      <c r="Y11" s="38"/>
      <c r="Z11" s="38"/>
      <c r="AA11" s="38"/>
      <c r="AB11" s="38"/>
      <c r="AC11" s="39"/>
      <c r="AD11" s="38"/>
      <c r="AE11" s="38"/>
      <c r="AF11" s="38"/>
      <c r="AG11" s="38"/>
      <c r="AH11" s="38"/>
      <c r="AI11" s="38"/>
      <c r="AJ11" s="39"/>
      <c r="AK11" s="2"/>
      <c r="AL11" s="2"/>
      <c r="AM11" s="2"/>
      <c r="AN11" s="2"/>
      <c r="AO11" s="2"/>
      <c r="AP11" s="2"/>
      <c r="AQ11" s="9"/>
      <c r="AR11" s="38"/>
      <c r="AS11" s="38"/>
      <c r="AT11" s="38"/>
      <c r="AU11" s="38"/>
      <c r="AV11" s="38"/>
      <c r="AW11" s="38"/>
      <c r="AX11" s="39"/>
      <c r="AY11" s="38"/>
      <c r="AZ11" s="38"/>
      <c r="BA11" s="38"/>
      <c r="BB11" s="2"/>
      <c r="BC11" s="2"/>
      <c r="BD11" s="2"/>
      <c r="BE11" s="9"/>
      <c r="BF11" s="2"/>
      <c r="BG11" s="2"/>
      <c r="BH11" s="2"/>
      <c r="BI11" s="2"/>
      <c r="BJ11" s="38"/>
      <c r="BK11" s="38"/>
      <c r="BL11" s="39"/>
      <c r="BM11" s="38"/>
      <c r="BN11" s="38"/>
      <c r="BO11" s="38"/>
      <c r="BP11" s="38"/>
      <c r="BQ11" s="38"/>
      <c r="BR11" s="38"/>
      <c r="BS11" s="39"/>
      <c r="BT11" s="2"/>
      <c r="BU11" s="2"/>
      <c r="BV11" s="2"/>
      <c r="BW11" s="2"/>
      <c r="BX11" s="2"/>
      <c r="BY11" s="2"/>
      <c r="BZ11" s="9"/>
      <c r="CA11" s="2"/>
      <c r="CB11" s="2"/>
      <c r="CC11" s="2"/>
      <c r="CD11" s="2"/>
      <c r="CE11" s="2"/>
      <c r="CF11" s="2"/>
      <c r="CG11" s="9"/>
      <c r="CH11" s="2"/>
      <c r="CI11" s="2"/>
      <c r="CJ11" s="2"/>
      <c r="CK11" s="2"/>
      <c r="CL11" s="2"/>
      <c r="CM11" s="2"/>
      <c r="CN11" s="15"/>
      <c r="CO11" s="2"/>
      <c r="CP11" s="2"/>
      <c r="CQ11" s="2"/>
      <c r="CR11" s="2"/>
      <c r="CS11" s="2"/>
      <c r="CT11" s="2"/>
      <c r="CU11" s="9"/>
      <c r="CV11" s="2"/>
      <c r="CW11" s="2"/>
      <c r="CX11" s="2"/>
      <c r="CY11" s="2"/>
      <c r="CZ11" s="2"/>
      <c r="DA11" s="2"/>
      <c r="DB11" s="2"/>
      <c r="DC11" s="24"/>
      <c r="DD11" s="2"/>
      <c r="DE11" s="2"/>
      <c r="DF11" s="2"/>
      <c r="DG11" s="2"/>
      <c r="DH11" s="2"/>
      <c r="DI11" s="2"/>
      <c r="DJ11" s="24"/>
      <c r="DK11" s="2"/>
      <c r="DL11" s="2"/>
      <c r="DM11" s="2"/>
      <c r="DN11" s="2"/>
      <c r="DO11" s="2"/>
      <c r="DP11" s="9"/>
      <c r="DQ11" s="2"/>
      <c r="DR11" s="2"/>
      <c r="DS11" s="29"/>
      <c r="DT11" s="2"/>
      <c r="DU11" s="2"/>
      <c r="DV11" s="2"/>
      <c r="DW11" s="9"/>
      <c r="DX11" s="2"/>
      <c r="DY11" s="2"/>
      <c r="DZ11" s="29"/>
      <c r="EA11" s="2"/>
      <c r="EB11" s="2"/>
      <c r="EC11" s="2"/>
      <c r="ED11" s="9"/>
      <c r="EE11" s="2"/>
      <c r="EF11" s="2"/>
      <c r="EG11" s="2"/>
      <c r="EH11" s="2"/>
      <c r="EI11" s="2"/>
      <c r="EJ11" s="2"/>
      <c r="EK11" s="9"/>
      <c r="EL11" s="2"/>
      <c r="EM11" s="2"/>
      <c r="EN11" s="2"/>
      <c r="EO11" s="2"/>
      <c r="EP11" s="2"/>
      <c r="EQ11" s="2"/>
      <c r="ER11" s="9"/>
      <c r="ES11" s="2"/>
      <c r="ET11" s="2"/>
      <c r="EU11" s="2"/>
      <c r="EV11" s="2"/>
      <c r="EW11" s="2"/>
      <c r="EX11" s="2"/>
      <c r="EY11" s="9"/>
      <c r="EZ11" s="38"/>
      <c r="FA11" s="38"/>
      <c r="FB11" s="38"/>
      <c r="FC11" s="38"/>
      <c r="FD11" s="38"/>
      <c r="FE11" s="38"/>
      <c r="FF11" s="39"/>
      <c r="FG11" s="38"/>
      <c r="FH11" s="38"/>
      <c r="FI11" s="38"/>
      <c r="FJ11" s="38"/>
      <c r="FK11" s="38"/>
      <c r="FL11" s="38"/>
      <c r="FM11" s="39"/>
      <c r="FN11" s="38"/>
      <c r="FO11" s="38"/>
      <c r="FP11" s="38"/>
      <c r="FQ11" s="38"/>
      <c r="FR11" s="38"/>
      <c r="FS11" s="38"/>
      <c r="FT11" s="39"/>
      <c r="FU11" s="38"/>
      <c r="FV11" s="38"/>
      <c r="FW11" s="38"/>
      <c r="FX11" s="38"/>
      <c r="FY11" s="38"/>
      <c r="FZ11" s="38"/>
      <c r="GA11" s="39"/>
      <c r="GB11" s="38"/>
      <c r="GC11" s="2"/>
      <c r="GD11" s="2"/>
      <c r="GE11" s="2"/>
      <c r="GF11" s="38"/>
      <c r="GG11" s="38"/>
      <c r="GH11" s="39"/>
      <c r="GI11" s="38"/>
      <c r="GJ11" s="38"/>
      <c r="GK11" s="38"/>
      <c r="GL11" s="38"/>
      <c r="GM11" s="38"/>
      <c r="GN11" s="38"/>
      <c r="GO11" s="39"/>
      <c r="GP11" s="38"/>
      <c r="GQ11" s="38"/>
      <c r="GR11" s="38"/>
      <c r="GS11" s="38"/>
      <c r="GT11" s="2"/>
      <c r="GU11" s="2"/>
      <c r="GV11" s="9"/>
      <c r="GW11" s="2"/>
      <c r="GX11" s="2"/>
      <c r="GY11" s="2"/>
      <c r="GZ11" s="2"/>
      <c r="HA11" s="2"/>
      <c r="HB11" s="2"/>
      <c r="HC11" s="9"/>
      <c r="HD11" s="38"/>
      <c r="HE11" s="38"/>
      <c r="HF11" s="38"/>
      <c r="HG11" s="38"/>
      <c r="HH11" s="2"/>
      <c r="HI11" s="2"/>
      <c r="HJ11" s="2"/>
      <c r="HK11" s="38"/>
      <c r="HL11" s="38"/>
      <c r="HM11" s="38"/>
      <c r="HN11" s="38"/>
      <c r="HO11" s="38"/>
      <c r="HP11" s="38"/>
      <c r="HQ11" s="121"/>
      <c r="HR11" s="38"/>
      <c r="HS11" s="38"/>
      <c r="HT11" s="38"/>
      <c r="HU11" s="38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38"/>
      <c r="IG11" s="38"/>
      <c r="IH11" s="38"/>
      <c r="II11" s="38"/>
      <c r="IJ11" s="38"/>
      <c r="IK11" s="38"/>
      <c r="IL11" s="39"/>
      <c r="IM11" s="38"/>
      <c r="IN11" s="38"/>
      <c r="IO11" s="38"/>
      <c r="IP11" s="2"/>
      <c r="IQ11" s="2"/>
      <c r="IR11" s="2"/>
      <c r="IS11" s="9"/>
      <c r="IT11" s="38"/>
      <c r="IU11" s="38"/>
      <c r="IV11" s="2"/>
      <c r="IW11" s="2"/>
      <c r="IX11" s="2"/>
      <c r="IY11" s="2"/>
      <c r="IZ11" s="9"/>
      <c r="JA11" s="2"/>
      <c r="JB11" s="2"/>
      <c r="JC11" s="2"/>
      <c r="JD11" s="2"/>
      <c r="JE11" s="2"/>
      <c r="JF11" s="2"/>
      <c r="JG11" s="9"/>
      <c r="JH11" s="2"/>
      <c r="JI11" s="2"/>
      <c r="JJ11" s="2"/>
      <c r="JK11" s="2"/>
      <c r="JL11" s="2"/>
      <c r="JM11" s="2"/>
      <c r="JN11" s="9"/>
      <c r="JO11" s="2"/>
      <c r="JP11" s="2"/>
      <c r="JQ11" s="2"/>
      <c r="JR11" s="2"/>
      <c r="JS11" s="2"/>
      <c r="JT11" s="2"/>
      <c r="JU11" s="9"/>
      <c r="JV11" s="2"/>
      <c r="JW11" s="2"/>
      <c r="JX11" s="2"/>
      <c r="JY11" s="2"/>
      <c r="JZ11" s="2"/>
      <c r="KA11" s="2"/>
      <c r="KB11" s="9"/>
      <c r="KC11" s="2"/>
      <c r="KD11" s="2"/>
      <c r="KE11" s="2"/>
      <c r="KF11" s="2"/>
      <c r="KG11" s="2"/>
      <c r="KH11" s="2"/>
      <c r="KI11" s="9"/>
      <c r="KJ11" s="2"/>
      <c r="KK11" s="2"/>
      <c r="KL11" s="2"/>
      <c r="KM11" s="2"/>
      <c r="KN11" s="2"/>
      <c r="KO11" s="2"/>
      <c r="KP11" s="9"/>
      <c r="KQ11" s="2"/>
      <c r="KR11" s="29"/>
      <c r="KS11" s="29"/>
      <c r="KT11" s="29"/>
      <c r="KU11" s="2"/>
      <c r="KV11" s="2"/>
      <c r="KW11" s="9"/>
      <c r="KX11" s="2"/>
      <c r="KY11" s="2"/>
      <c r="KZ11" s="2"/>
      <c r="LA11" s="2"/>
      <c r="LB11" s="2"/>
      <c r="LC11" s="2"/>
      <c r="LD11" s="9"/>
      <c r="LE11" s="2"/>
      <c r="LF11" s="2"/>
      <c r="LG11" s="2"/>
      <c r="LH11" s="2"/>
      <c r="LI11" s="2"/>
      <c r="LJ11" s="2"/>
      <c r="LK11" s="9"/>
      <c r="LL11" s="2"/>
      <c r="LM11" s="2"/>
      <c r="LN11" s="2"/>
      <c r="LO11" s="2"/>
      <c r="LP11" s="2"/>
      <c r="LQ11" s="2"/>
      <c r="LR11" s="9"/>
      <c r="LS11" s="2"/>
      <c r="LT11" s="2"/>
      <c r="LU11" s="2"/>
      <c r="LV11" s="2"/>
      <c r="LW11" s="2"/>
      <c r="LX11" s="2"/>
      <c r="LY11" s="9"/>
      <c r="LZ11" s="2"/>
      <c r="MA11" s="2"/>
      <c r="MB11" s="2"/>
      <c r="MC11" s="2"/>
      <c r="MD11" s="2"/>
      <c r="ME11" s="2"/>
      <c r="MF11" s="9"/>
      <c r="MG11" s="2"/>
      <c r="MH11" s="2"/>
      <c r="MI11" s="2"/>
      <c r="MJ11" s="2"/>
      <c r="MK11" s="2"/>
      <c r="ML11" s="2"/>
      <c r="MM11" s="9"/>
      <c r="MN11" s="2"/>
      <c r="MO11" s="38"/>
      <c r="MP11" s="38"/>
      <c r="MQ11" s="38"/>
      <c r="MR11" s="38"/>
      <c r="MS11" s="38"/>
      <c r="MT11" s="39"/>
      <c r="MU11" s="2"/>
      <c r="MV11" s="2"/>
      <c r="MW11" s="19"/>
      <c r="MX11" s="19"/>
      <c r="MY11" s="2"/>
      <c r="MZ11" s="2"/>
      <c r="NA11" s="9"/>
      <c r="NB11" s="2"/>
      <c r="NC11" s="2"/>
      <c r="ND11" s="2"/>
      <c r="NE11" s="2"/>
      <c r="NF11" s="2"/>
      <c r="NG11" s="2"/>
      <c r="NH11" s="9"/>
    </row>
    <row r="12" spans="1:372" x14ac:dyDescent="0.3">
      <c r="A12" s="2" t="s">
        <v>94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94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9"/>
      <c r="DT12" s="2"/>
      <c r="DU12" s="2"/>
      <c r="DV12" s="2"/>
      <c r="DW12" s="2"/>
      <c r="DX12" s="2"/>
      <c r="DY12" s="2"/>
      <c r="DZ12" s="29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38"/>
      <c r="FA12" s="38"/>
      <c r="FB12" s="38"/>
      <c r="FC12" s="38"/>
      <c r="FD12" s="38"/>
      <c r="FE12" s="38"/>
      <c r="FF12" s="39"/>
      <c r="FG12" s="38"/>
      <c r="FH12" s="38"/>
      <c r="FI12" s="38"/>
      <c r="FJ12" s="38"/>
      <c r="FK12" s="38"/>
      <c r="FL12" s="38"/>
      <c r="FM12" s="39"/>
      <c r="FN12" s="38"/>
      <c r="FO12" s="38"/>
      <c r="FP12" s="38"/>
      <c r="FQ12" s="38"/>
      <c r="FR12" s="2"/>
      <c r="FS12" s="2"/>
      <c r="FT12" s="9"/>
      <c r="FU12" s="38"/>
      <c r="FV12" s="38"/>
      <c r="FW12" s="38"/>
      <c r="FX12" s="38"/>
      <c r="FY12" s="38"/>
      <c r="FZ12" s="38"/>
      <c r="GA12" s="39"/>
      <c r="GB12" s="38"/>
      <c r="GC12" s="2"/>
      <c r="GD12" s="2"/>
      <c r="GE12" s="2"/>
      <c r="GF12" s="38"/>
      <c r="GG12" s="38"/>
      <c r="GH12" s="39"/>
      <c r="GI12" s="38"/>
      <c r="GJ12" s="2"/>
      <c r="GK12" s="38"/>
      <c r="GL12" s="38"/>
      <c r="GM12" s="38"/>
      <c r="GN12" s="38"/>
      <c r="GO12" s="39"/>
      <c r="GP12" s="38"/>
      <c r="GQ12" s="38"/>
      <c r="GR12" s="38"/>
      <c r="GS12" s="38"/>
      <c r="GT12" s="2"/>
      <c r="GU12" s="2"/>
      <c r="GV12" s="9"/>
      <c r="GW12" s="2"/>
      <c r="GX12" s="2"/>
      <c r="GY12" s="2"/>
      <c r="GZ12" s="2"/>
      <c r="HA12" s="2"/>
      <c r="HB12" s="2"/>
      <c r="HC12" s="9"/>
      <c r="HD12" s="38"/>
      <c r="HE12" s="38"/>
      <c r="HF12" s="38"/>
      <c r="HG12" s="38"/>
      <c r="HH12" s="2"/>
      <c r="HI12" s="2"/>
      <c r="HJ12" s="2"/>
      <c r="HK12" s="38"/>
      <c r="HL12" s="38"/>
      <c r="HM12" s="38"/>
      <c r="HN12" s="38"/>
      <c r="HO12" s="2"/>
      <c r="HP12" s="2"/>
      <c r="HQ12" s="46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38"/>
      <c r="IG12" s="38"/>
      <c r="IH12" s="38"/>
      <c r="II12" s="2"/>
      <c r="IJ12" s="2"/>
      <c r="IK12" s="2"/>
      <c r="IL12" s="9"/>
      <c r="IM12" s="38"/>
      <c r="IN12" s="38"/>
      <c r="IO12" s="38"/>
      <c r="IP12" s="2"/>
      <c r="IQ12" s="2"/>
      <c r="IR12" s="2"/>
      <c r="IS12" s="9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</row>
    <row r="13" spans="1:372" x14ac:dyDescent="0.3">
      <c r="E13" s="5"/>
      <c r="F13" s="5"/>
      <c r="G13" s="40"/>
      <c r="H13" s="40"/>
      <c r="I13" s="78"/>
      <c r="J13" s="78"/>
      <c r="K13" s="78"/>
      <c r="L13" s="78"/>
      <c r="M13" s="78"/>
      <c r="N13" s="78"/>
      <c r="O13" s="77"/>
      <c r="P13" s="77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166"/>
      <c r="BH13" s="166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HR13" t="s">
        <v>154</v>
      </c>
      <c r="HS13" t="s">
        <v>155</v>
      </c>
      <c r="HT13">
        <v>33</v>
      </c>
      <c r="HU13">
        <v>35</v>
      </c>
      <c r="HV13">
        <v>37</v>
      </c>
      <c r="HW13">
        <v>35</v>
      </c>
      <c r="HX13">
        <v>33</v>
      </c>
    </row>
    <row r="14" spans="1:372" s="47" customFormat="1" ht="18.600000000000001" customHeight="1" x14ac:dyDescent="0.35"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9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4"/>
      <c r="DU14" s="5"/>
      <c r="DV14" s="5"/>
      <c r="DW14" s="5"/>
      <c r="DX14" s="5"/>
      <c r="DY14" s="5"/>
      <c r="DZ14" s="5"/>
      <c r="EA14" s="14"/>
      <c r="EB14" t="s">
        <v>142</v>
      </c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14"/>
      <c r="FH14" s="48" t="s">
        <v>143</v>
      </c>
      <c r="FI14" s="48"/>
      <c r="FJ14" s="48"/>
      <c r="FK14" s="48"/>
      <c r="FL14" s="48"/>
      <c r="FM14" s="48"/>
      <c r="FN14" s="116" t="s">
        <v>145</v>
      </c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116" t="s">
        <v>145</v>
      </c>
      <c r="GJ14" s="116" t="s">
        <v>145</v>
      </c>
      <c r="GK14" s="116" t="s">
        <v>145</v>
      </c>
      <c r="GL14" s="116" t="s">
        <v>145</v>
      </c>
      <c r="GM14" s="116" t="s">
        <v>145</v>
      </c>
      <c r="GN14" s="116" t="s">
        <v>145</v>
      </c>
      <c r="GO14" s="48"/>
      <c r="GP14" s="48"/>
      <c r="GQ14" s="48"/>
      <c r="GR14" s="48"/>
      <c r="GS14" s="48" t="s">
        <v>145</v>
      </c>
      <c r="GT14" s="48" t="s">
        <v>145</v>
      </c>
      <c r="GU14" s="48"/>
      <c r="GV14" s="48"/>
      <c r="GW14" s="48"/>
      <c r="GX14" s="48"/>
      <c r="GY14" s="48"/>
      <c r="GZ14" s="48"/>
      <c r="HA14" s="48"/>
      <c r="HB14" s="48" t="s">
        <v>145</v>
      </c>
      <c r="HC14" s="48" t="s">
        <v>145</v>
      </c>
      <c r="HD14" s="48"/>
      <c r="HE14" s="160" t="s">
        <v>146</v>
      </c>
      <c r="HF14" s="161"/>
      <c r="HG14" s="161"/>
      <c r="HH14" s="161"/>
      <c r="HI14" s="161"/>
      <c r="HJ14" s="162"/>
      <c r="HK14" s="116" t="s">
        <v>145</v>
      </c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  <c r="IA14" s="48"/>
      <c r="IB14" s="48" t="s">
        <v>145</v>
      </c>
      <c r="IC14" s="48" t="s">
        <v>145</v>
      </c>
      <c r="ID14" s="48" t="s">
        <v>145</v>
      </c>
      <c r="IE14" s="48" t="s">
        <v>145</v>
      </c>
      <c r="IF14" s="48"/>
      <c r="IG14" s="48"/>
      <c r="IH14" s="48"/>
      <c r="II14" s="48"/>
      <c r="IJ14" s="48"/>
      <c r="IK14" s="48"/>
      <c r="IL14" s="48" t="s">
        <v>145</v>
      </c>
      <c r="IM14" s="163" t="s">
        <v>147</v>
      </c>
      <c r="IN14" s="164"/>
      <c r="IO14" s="164"/>
      <c r="IP14" s="164"/>
      <c r="IQ14" s="164"/>
      <c r="IR14" s="164"/>
      <c r="IS14" s="164"/>
      <c r="IT14" s="164" t="s">
        <v>148</v>
      </c>
      <c r="IU14" s="164"/>
      <c r="IV14" s="164"/>
      <c r="IW14" s="164"/>
      <c r="IX14" s="164"/>
      <c r="IY14" s="164"/>
      <c r="IZ14" s="165"/>
    </row>
  </sheetData>
  <mergeCells count="58">
    <mergeCell ref="AK1:AQ1"/>
    <mergeCell ref="B1:H1"/>
    <mergeCell ref="I1:O1"/>
    <mergeCell ref="P1:V1"/>
    <mergeCell ref="W1:AC1"/>
    <mergeCell ref="AD1:AJ1"/>
    <mergeCell ref="FN1:FT1"/>
    <mergeCell ref="FU1:GA1"/>
    <mergeCell ref="DQ1:DW1"/>
    <mergeCell ref="AR1:AX1"/>
    <mergeCell ref="AY1:BE1"/>
    <mergeCell ref="BF1:BL1"/>
    <mergeCell ref="BM1:BS1"/>
    <mergeCell ref="BT1:BZ1"/>
    <mergeCell ref="CA1:CG1"/>
    <mergeCell ref="MN1:MT1"/>
    <mergeCell ref="MU1:NA1"/>
    <mergeCell ref="NB1:NH1"/>
    <mergeCell ref="A2:A3"/>
    <mergeCell ref="KJ1:KP1"/>
    <mergeCell ref="KQ1:KW1"/>
    <mergeCell ref="KX1:LD1"/>
    <mergeCell ref="LE1:LK1"/>
    <mergeCell ref="LL1:LR1"/>
    <mergeCell ref="LS1:LY1"/>
    <mergeCell ref="IT1:IZ1"/>
    <mergeCell ref="JA1:JG1"/>
    <mergeCell ref="JH1:JN1"/>
    <mergeCell ref="JO1:JU1"/>
    <mergeCell ref="JV1:KB1"/>
    <mergeCell ref="KC1:KI1"/>
    <mergeCell ref="MG1:MM1"/>
    <mergeCell ref="GB1:GH1"/>
    <mergeCell ref="GI1:GO1"/>
    <mergeCell ref="GP1:GV1"/>
    <mergeCell ref="GW1:HC1"/>
    <mergeCell ref="HD1:HJ1"/>
    <mergeCell ref="HK1:HQ1"/>
    <mergeCell ref="HR1:HX1"/>
    <mergeCell ref="HY1:IE1"/>
    <mergeCell ref="IF1:IL1"/>
    <mergeCell ref="IM1:IS1"/>
    <mergeCell ref="HE14:HJ14"/>
    <mergeCell ref="IM14:IS14"/>
    <mergeCell ref="IT14:IZ14"/>
    <mergeCell ref="BG13:BH13"/>
    <mergeCell ref="LZ1:MF1"/>
    <mergeCell ref="DX1:ED1"/>
    <mergeCell ref="EE1:EK1"/>
    <mergeCell ref="EL1:ER1"/>
    <mergeCell ref="ES1:EY1"/>
    <mergeCell ref="EZ1:FF1"/>
    <mergeCell ref="FG1:FM1"/>
    <mergeCell ref="CH1:CN1"/>
    <mergeCell ref="CO1:CU1"/>
    <mergeCell ref="CV1:DB1"/>
    <mergeCell ref="DC1:DI1"/>
    <mergeCell ref="DJ1:DP1"/>
  </mergeCells>
  <pageMargins left="0" right="0.39370078740157483" top="0" bottom="0" header="0.31496062992125984" footer="0.31496062992125984"/>
  <pageSetup paperSize="9" scale="5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3AE38-3E05-43F1-8BB9-CF2370C961B7}">
  <sheetPr>
    <pageSetUpPr fitToPage="1"/>
  </sheetPr>
  <dimension ref="A1:O24"/>
  <sheetViews>
    <sheetView tabSelected="1" zoomScale="90" zoomScaleNormal="90" workbookViewId="0">
      <selection activeCell="M18" sqref="M18"/>
    </sheetView>
  </sheetViews>
  <sheetFormatPr defaultRowHeight="15.6" x14ac:dyDescent="0.3"/>
  <cols>
    <col min="1" max="1" width="13.21875" style="5" customWidth="1"/>
    <col min="2" max="2" width="21.5546875" style="31" customWidth="1"/>
    <col min="3" max="3" width="12.5546875" style="31" customWidth="1"/>
    <col min="4" max="4" width="13" style="31" customWidth="1"/>
    <col min="5" max="5" width="12.21875" style="31" customWidth="1"/>
    <col min="6" max="6" width="12.33203125" style="31" customWidth="1"/>
    <col min="7" max="7" width="13" style="31" customWidth="1"/>
    <col min="8" max="9" width="12.5546875" style="31" customWidth="1"/>
    <col min="10" max="11" width="12.77734375" style="31" customWidth="1"/>
    <col min="12" max="12" width="13.33203125" style="31" customWidth="1"/>
    <col min="13" max="14" width="10.77734375" style="31" customWidth="1"/>
    <col min="15" max="15" width="8.88671875" style="31"/>
  </cols>
  <sheetData>
    <row r="1" spans="1:15" ht="18" customHeight="1" thickBot="1" x14ac:dyDescent="0.35">
      <c r="A1" s="71" t="s">
        <v>122</v>
      </c>
      <c r="B1" s="54"/>
      <c r="C1" s="54">
        <v>1</v>
      </c>
      <c r="D1" s="54">
        <v>2</v>
      </c>
      <c r="E1" s="54">
        <v>3</v>
      </c>
      <c r="F1" s="54">
        <v>4</v>
      </c>
      <c r="G1" s="54">
        <v>5</v>
      </c>
      <c r="H1" s="54">
        <v>6</v>
      </c>
      <c r="I1" s="54">
        <v>7</v>
      </c>
      <c r="J1" s="54">
        <v>8</v>
      </c>
      <c r="K1" s="54">
        <v>9</v>
      </c>
      <c r="L1" s="54">
        <v>10</v>
      </c>
      <c r="M1" s="54">
        <v>11</v>
      </c>
      <c r="N1" s="54">
        <v>12</v>
      </c>
      <c r="O1" s="75"/>
    </row>
    <row r="2" spans="1:15" ht="19.95" customHeight="1" x14ac:dyDescent="0.35">
      <c r="A2" s="100">
        <v>2023</v>
      </c>
      <c r="B2" s="98" t="s">
        <v>59</v>
      </c>
      <c r="C2" s="97"/>
      <c r="D2" s="97"/>
      <c r="E2" s="97"/>
      <c r="F2" s="97"/>
      <c r="G2" s="99"/>
      <c r="H2" s="97"/>
      <c r="I2" s="97">
        <v>11000</v>
      </c>
      <c r="J2" s="99">
        <v>11000</v>
      </c>
      <c r="K2" s="99"/>
      <c r="L2" s="99">
        <v>6831</v>
      </c>
      <c r="M2" s="99">
        <v>8463</v>
      </c>
      <c r="N2" s="99">
        <v>7917</v>
      </c>
    </row>
    <row r="3" spans="1:15" ht="19.95" customHeight="1" thickBot="1" x14ac:dyDescent="0.4">
      <c r="A3" s="101"/>
      <c r="B3" s="55" t="s">
        <v>111</v>
      </c>
      <c r="C3" s="54"/>
      <c r="D3" s="54"/>
      <c r="E3" s="54"/>
      <c r="F3" s="54"/>
      <c r="G3" s="54"/>
      <c r="H3" s="54"/>
      <c r="I3" s="54"/>
      <c r="J3" s="56"/>
      <c r="K3" s="56"/>
      <c r="L3" s="56">
        <v>228</v>
      </c>
      <c r="M3" s="56">
        <v>282</v>
      </c>
      <c r="N3" s="56">
        <v>273</v>
      </c>
      <c r="O3" s="75"/>
    </row>
    <row r="4" spans="1:15" ht="19.95" customHeight="1" x14ac:dyDescent="0.35">
      <c r="A4" s="100">
        <v>2024</v>
      </c>
      <c r="B4" s="98" t="s">
        <v>59</v>
      </c>
      <c r="C4" s="99">
        <v>11311</v>
      </c>
      <c r="D4" s="99">
        <v>12191</v>
      </c>
      <c r="E4" s="99">
        <v>10641</v>
      </c>
      <c r="F4" s="99">
        <v>8738</v>
      </c>
      <c r="G4" s="99">
        <v>7619</v>
      </c>
      <c r="H4" s="99">
        <v>11618</v>
      </c>
      <c r="I4" s="97">
        <v>21433</v>
      </c>
      <c r="J4" s="99">
        <v>21056</v>
      </c>
      <c r="K4" s="99">
        <v>8637</v>
      </c>
      <c r="L4" s="99">
        <v>9162</v>
      </c>
      <c r="M4" s="99">
        <v>9628</v>
      </c>
      <c r="N4" s="99">
        <v>9424</v>
      </c>
      <c r="O4" s="75"/>
    </row>
    <row r="5" spans="1:15" ht="19.95" customHeight="1" thickBot="1" x14ac:dyDescent="0.4">
      <c r="A5" s="102"/>
      <c r="B5" s="57" t="s">
        <v>111</v>
      </c>
      <c r="C5" s="58">
        <f>C4/30</f>
        <v>377.03333333333336</v>
      </c>
      <c r="D5" s="58">
        <f>D4/29</f>
        <v>420.37931034482756</v>
      </c>
      <c r="E5" s="58">
        <f>E4/31</f>
        <v>343.25806451612902</v>
      </c>
      <c r="F5" s="58">
        <f>F4/29</f>
        <v>301.31034482758622</v>
      </c>
      <c r="G5" s="58">
        <f>G4/31</f>
        <v>245.7741935483871</v>
      </c>
      <c r="H5" s="58">
        <f>H4/30</f>
        <v>387.26666666666665</v>
      </c>
      <c r="I5" s="53">
        <f>I4/31</f>
        <v>691.38709677419354</v>
      </c>
      <c r="J5" s="58">
        <f>J4/31</f>
        <v>679.22580645161293</v>
      </c>
      <c r="K5" s="58">
        <f>K4/30</f>
        <v>287.89999999999998</v>
      </c>
      <c r="L5" s="58">
        <f>L4/31</f>
        <v>295.54838709677421</v>
      </c>
      <c r="M5" s="58">
        <f>M4/30</f>
        <v>320.93333333333334</v>
      </c>
      <c r="N5" s="58">
        <f>N4/29</f>
        <v>324.9655172413793</v>
      </c>
      <c r="O5" s="75"/>
    </row>
    <row r="6" spans="1:15" ht="19.95" customHeight="1" x14ac:dyDescent="0.35">
      <c r="A6" s="100">
        <v>2025</v>
      </c>
      <c r="B6" s="98" t="s">
        <v>59</v>
      </c>
      <c r="C6" s="99">
        <v>13407</v>
      </c>
      <c r="D6" s="99">
        <v>12174</v>
      </c>
      <c r="E6" s="99">
        <v>11804</v>
      </c>
      <c r="F6" s="99">
        <v>10667</v>
      </c>
      <c r="G6" s="99">
        <v>10332</v>
      </c>
      <c r="H6" s="99">
        <v>13423</v>
      </c>
      <c r="I6" s="97">
        <v>20667</v>
      </c>
      <c r="J6" s="99">
        <v>22719</v>
      </c>
      <c r="K6" s="99">
        <v>8445</v>
      </c>
      <c r="L6" s="99">
        <v>12181</v>
      </c>
      <c r="M6" s="99">
        <v>12251</v>
      </c>
      <c r="N6" s="99">
        <v>10198</v>
      </c>
      <c r="O6" s="75"/>
    </row>
    <row r="7" spans="1:15" ht="19.95" customHeight="1" thickBot="1" x14ac:dyDescent="0.4">
      <c r="A7" s="102"/>
      <c r="B7" s="57" t="s">
        <v>111</v>
      </c>
      <c r="C7" s="53">
        <v>447</v>
      </c>
      <c r="D7" s="58">
        <v>435</v>
      </c>
      <c r="E7" s="53">
        <v>375</v>
      </c>
      <c r="F7" s="53">
        <v>355</v>
      </c>
      <c r="G7" s="58">
        <f>G6/31</f>
        <v>333.29032258064518</v>
      </c>
      <c r="H7" s="58">
        <f>H6/30</f>
        <v>447.43333333333334</v>
      </c>
      <c r="I7" s="53">
        <f>I6/31</f>
        <v>666.67741935483866</v>
      </c>
      <c r="J7" s="58">
        <f>J6/31</f>
        <v>732.87096774193549</v>
      </c>
      <c r="K7" s="58">
        <f>K6/30</f>
        <v>281.5</v>
      </c>
      <c r="L7" s="58">
        <f>L6/31</f>
        <v>392.93548387096774</v>
      </c>
      <c r="M7" s="58">
        <v>408</v>
      </c>
      <c r="N7" s="58">
        <f>N6/27</f>
        <v>377.7037037037037</v>
      </c>
      <c r="O7" s="75"/>
    </row>
    <row r="8" spans="1:15" ht="19.95" customHeight="1" x14ac:dyDescent="0.35">
      <c r="A8" s="100">
        <v>2026</v>
      </c>
      <c r="B8" s="98" t="s">
        <v>59</v>
      </c>
      <c r="C8" s="99">
        <v>15293</v>
      </c>
      <c r="D8" s="99"/>
      <c r="E8" s="99"/>
      <c r="F8" s="99"/>
      <c r="G8" s="99"/>
      <c r="H8" s="99"/>
      <c r="I8" s="97"/>
      <c r="J8" s="99"/>
      <c r="K8" s="99"/>
      <c r="L8" s="99"/>
      <c r="M8" s="99"/>
      <c r="N8" s="99"/>
      <c r="O8" s="75"/>
    </row>
    <row r="9" spans="1:15" ht="19.95" customHeight="1" thickBot="1" x14ac:dyDescent="0.4">
      <c r="A9" s="102"/>
      <c r="B9" s="57" t="s">
        <v>111</v>
      </c>
      <c r="C9" s="53">
        <v>510</v>
      </c>
      <c r="D9" s="58"/>
      <c r="E9" s="53"/>
      <c r="F9" s="53"/>
      <c r="G9" s="58"/>
      <c r="H9" s="58"/>
      <c r="I9" s="53"/>
      <c r="J9" s="58"/>
      <c r="K9" s="58"/>
      <c r="L9" s="58"/>
      <c r="M9" s="58"/>
      <c r="N9" s="58"/>
      <c r="O9" s="75"/>
    </row>
    <row r="10" spans="1:15" ht="28.8" customHeight="1" x14ac:dyDescent="0.45">
      <c r="A10" s="178" t="s">
        <v>139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</row>
    <row r="11" spans="1:15" s="21" customFormat="1" ht="22.2" customHeight="1" x14ac:dyDescent="0.35">
      <c r="A11" s="44"/>
      <c r="B11" s="179" t="s">
        <v>144</v>
      </c>
      <c r="C11" s="170"/>
      <c r="D11" s="170"/>
      <c r="E11" s="180">
        <v>2024</v>
      </c>
      <c r="F11" s="170"/>
      <c r="G11" s="181"/>
      <c r="H11" s="182">
        <v>2025</v>
      </c>
      <c r="I11" s="183"/>
      <c r="J11" s="184"/>
      <c r="K11" s="185" t="s">
        <v>162</v>
      </c>
      <c r="L11" s="186"/>
      <c r="M11" s="187"/>
      <c r="N11" s="44"/>
      <c r="O11" s="44"/>
    </row>
    <row r="12" spans="1:15" s="4" customFormat="1" ht="61.8" customHeight="1" x14ac:dyDescent="0.35">
      <c r="A12" s="70"/>
      <c r="B12" s="43" t="s">
        <v>135</v>
      </c>
      <c r="C12" s="52" t="s">
        <v>106</v>
      </c>
      <c r="D12" s="43" t="s">
        <v>107</v>
      </c>
      <c r="E12" s="104" t="s">
        <v>106</v>
      </c>
      <c r="F12" s="50" t="s">
        <v>107</v>
      </c>
      <c r="G12" s="43" t="s">
        <v>141</v>
      </c>
      <c r="H12" s="104" t="s">
        <v>106</v>
      </c>
      <c r="I12" s="50" t="s">
        <v>107</v>
      </c>
      <c r="J12" s="43" t="s">
        <v>140</v>
      </c>
      <c r="K12" s="104" t="s">
        <v>106</v>
      </c>
      <c r="L12" s="50" t="s">
        <v>107</v>
      </c>
      <c r="M12" s="159" t="s">
        <v>140</v>
      </c>
      <c r="N12" s="44"/>
      <c r="O12" s="49"/>
    </row>
    <row r="13" spans="1:15" ht="22.05" customHeight="1" x14ac:dyDescent="0.35">
      <c r="A13" s="155" t="s">
        <v>133</v>
      </c>
      <c r="B13" s="31" t="s">
        <v>136</v>
      </c>
      <c r="C13" s="51">
        <v>298</v>
      </c>
      <c r="D13" s="103">
        <v>104216</v>
      </c>
      <c r="E13" s="105">
        <f>F13/362</f>
        <v>280.95580110497235</v>
      </c>
      <c r="F13" s="90">
        <v>101706</v>
      </c>
      <c r="G13" s="106">
        <f>F13/D13</f>
        <v>0.97591540646349884</v>
      </c>
      <c r="H13" s="105">
        <f>I13/360</f>
        <v>354.02222222222224</v>
      </c>
      <c r="I13" s="90">
        <f>I18-I16</f>
        <v>127448</v>
      </c>
      <c r="J13" s="106">
        <f>I13/D13</f>
        <v>1.2229216243187226</v>
      </c>
      <c r="K13" s="105">
        <v>507</v>
      </c>
      <c r="L13" s="90">
        <v>23366</v>
      </c>
      <c r="M13" s="107"/>
      <c r="N13" s="44"/>
    </row>
    <row r="14" spans="1:15" ht="22.05" customHeight="1" x14ac:dyDescent="0.35">
      <c r="A14" s="156"/>
      <c r="B14" s="36" t="s">
        <v>137</v>
      </c>
      <c r="C14" s="51">
        <v>414</v>
      </c>
      <c r="D14" s="103">
        <v>144955</v>
      </c>
      <c r="E14" s="105"/>
      <c r="F14" s="91"/>
      <c r="G14" s="106"/>
      <c r="H14" s="105"/>
      <c r="I14" s="90"/>
      <c r="J14" s="106"/>
      <c r="K14" s="105"/>
      <c r="L14" s="91"/>
      <c r="M14" s="107"/>
      <c r="N14" s="88"/>
      <c r="O14" s="75"/>
    </row>
    <row r="15" spans="1:15" ht="22.05" customHeight="1" x14ac:dyDescent="0.35">
      <c r="A15" s="157"/>
      <c r="B15" s="31" t="s">
        <v>138</v>
      </c>
      <c r="C15" s="51">
        <v>513</v>
      </c>
      <c r="D15" s="103">
        <v>179693</v>
      </c>
      <c r="E15" s="105"/>
      <c r="F15" s="91"/>
      <c r="G15" s="106"/>
      <c r="H15" s="105"/>
      <c r="I15" s="90"/>
      <c r="J15" s="106"/>
      <c r="K15" s="105"/>
      <c r="L15" s="91"/>
      <c r="M15" s="107"/>
      <c r="N15" s="44"/>
    </row>
    <row r="16" spans="1:15" ht="22.05" customHeight="1" x14ac:dyDescent="0.35">
      <c r="A16" s="158" t="s">
        <v>94</v>
      </c>
      <c r="B16" s="139"/>
      <c r="C16" s="140"/>
      <c r="D16" s="141">
        <v>26517</v>
      </c>
      <c r="E16" s="142">
        <f>F16/93</f>
        <v>427.44086021505376</v>
      </c>
      <c r="F16" s="143">
        <v>39752</v>
      </c>
      <c r="G16" s="144">
        <f>F16/D16</f>
        <v>1.4991137760681827</v>
      </c>
      <c r="H16" s="142">
        <f>I16/76</f>
        <v>405.5263157894737</v>
      </c>
      <c r="I16" s="143">
        <v>30820</v>
      </c>
      <c r="J16" s="144">
        <f>I16/D16</f>
        <v>1.162273258664253</v>
      </c>
      <c r="K16" s="142"/>
      <c r="L16" s="143"/>
      <c r="M16" s="145"/>
      <c r="N16" s="44"/>
    </row>
    <row r="17" spans="1:15" ht="22.05" customHeight="1" thickBot="1" x14ac:dyDescent="0.35">
      <c r="A17" s="125"/>
      <c r="B17" s="59"/>
      <c r="C17" s="126"/>
      <c r="D17" s="127"/>
      <c r="E17" s="175" t="s">
        <v>151</v>
      </c>
      <c r="F17" s="176"/>
      <c r="G17" s="177"/>
      <c r="H17" s="175" t="s">
        <v>150</v>
      </c>
      <c r="I17" s="176"/>
      <c r="J17" s="177"/>
      <c r="K17" s="128"/>
      <c r="L17" s="129"/>
      <c r="M17" s="130"/>
      <c r="N17" s="59"/>
      <c r="O17" s="59"/>
    </row>
    <row r="18" spans="1:15" ht="22.05" customHeight="1" thickBot="1" x14ac:dyDescent="0.4">
      <c r="A18" s="146" t="s">
        <v>134</v>
      </c>
      <c r="B18" s="147" t="s">
        <v>137</v>
      </c>
      <c r="C18" s="148">
        <f>D18/350</f>
        <v>489.92</v>
      </c>
      <c r="D18" s="149">
        <f>D14+D16</f>
        <v>171472</v>
      </c>
      <c r="E18" s="150">
        <f>F18/362</f>
        <v>390.76795580110496</v>
      </c>
      <c r="F18" s="151">
        <f>F13+F16</f>
        <v>141458</v>
      </c>
      <c r="G18" s="152">
        <f>F18/D18</f>
        <v>0.8249626761220491</v>
      </c>
      <c r="H18" s="150">
        <f>I18/360</f>
        <v>439.63333333333333</v>
      </c>
      <c r="I18" s="151">
        <v>158268</v>
      </c>
      <c r="J18" s="152">
        <f>I18/D18</f>
        <v>0.92299617430251002</v>
      </c>
      <c r="K18" s="150"/>
      <c r="L18" s="153"/>
      <c r="M18" s="154"/>
      <c r="N18" s="44"/>
    </row>
    <row r="19" spans="1:15" ht="22.05" customHeight="1" x14ac:dyDescent="0.35"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4"/>
      <c r="N19" s="44"/>
    </row>
    <row r="20" spans="1:15" ht="18" x14ac:dyDescent="0.35">
      <c r="H20" s="42"/>
      <c r="M20" s="44"/>
      <c r="N20" s="44"/>
    </row>
    <row r="22" spans="1:15" x14ac:dyDescent="0.3">
      <c r="D22" s="41"/>
    </row>
    <row r="23" spans="1:15" x14ac:dyDescent="0.3">
      <c r="D23" s="41"/>
    </row>
    <row r="24" spans="1:15" x14ac:dyDescent="0.3">
      <c r="D24" s="41"/>
    </row>
  </sheetData>
  <mergeCells count="7">
    <mergeCell ref="E17:G17"/>
    <mergeCell ref="H17:J17"/>
    <mergeCell ref="A10:N10"/>
    <mergeCell ref="B11:D11"/>
    <mergeCell ref="E11:G11"/>
    <mergeCell ref="H11:J11"/>
    <mergeCell ref="K11:M11"/>
  </mergeCells>
  <phoneticPr fontId="1" type="noConversion"/>
  <pageMargins left="0.70866141732283472" right="0.70866141732283472" top="0.78740157480314965" bottom="0.78740157480314965" header="0.31496062992125984" footer="0.31496062992125984"/>
  <pageSetup paperSize="9" scale="71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E8EF2-298F-46FC-9956-51E5803F6C50}">
  <sheetPr>
    <pageSetUpPr fitToPage="1"/>
  </sheetPr>
  <dimension ref="A1:S242"/>
  <sheetViews>
    <sheetView zoomScale="90" zoomScaleNormal="90" workbookViewId="0">
      <selection activeCell="K34" sqref="K34"/>
    </sheetView>
  </sheetViews>
  <sheetFormatPr defaultRowHeight="14.4" x14ac:dyDescent="0.3"/>
  <cols>
    <col min="1" max="1" width="13.6640625" style="5" customWidth="1"/>
    <col min="2" max="5" width="8.88671875" style="5"/>
    <col min="6" max="6" width="8.88671875" style="6"/>
    <col min="7" max="7" width="8.88671875" style="5"/>
    <col min="8" max="8" width="8.88671875" style="6"/>
    <col min="9" max="9" width="19.6640625" style="59" customWidth="1"/>
    <col min="17" max="17" width="9" bestFit="1" customWidth="1"/>
    <col min="18" max="18" width="10.33203125" bestFit="1" customWidth="1"/>
    <col min="19" max="19" width="16.44140625" customWidth="1"/>
  </cols>
  <sheetData>
    <row r="1" spans="1:9" ht="23.4" customHeight="1" thickBot="1" x14ac:dyDescent="0.35">
      <c r="A1" s="32" t="s">
        <v>63</v>
      </c>
      <c r="D1" s="5" t="s">
        <v>125</v>
      </c>
      <c r="F1" s="6" t="s">
        <v>125</v>
      </c>
      <c r="H1" s="6" t="s">
        <v>125</v>
      </c>
    </row>
    <row r="2" spans="1:9" s="87" customFormat="1" ht="24" customHeight="1" thickBot="1" x14ac:dyDescent="0.35">
      <c r="A2" s="84" t="s">
        <v>20</v>
      </c>
      <c r="B2" s="85" t="s">
        <v>3</v>
      </c>
      <c r="C2" s="85" t="s">
        <v>4</v>
      </c>
      <c r="D2" s="85" t="s">
        <v>5</v>
      </c>
      <c r="E2" s="85" t="s">
        <v>6</v>
      </c>
      <c r="F2" s="86" t="s">
        <v>7</v>
      </c>
      <c r="G2" s="85" t="s">
        <v>8</v>
      </c>
      <c r="H2" s="86" t="s">
        <v>9</v>
      </c>
      <c r="I2" s="85" t="s">
        <v>62</v>
      </c>
    </row>
    <row r="3" spans="1:9" ht="13.95" customHeight="1" x14ac:dyDescent="0.3">
      <c r="A3" s="82" t="s">
        <v>112</v>
      </c>
      <c r="B3" s="138"/>
      <c r="C3" s="138"/>
      <c r="D3" s="138"/>
      <c r="E3" s="60"/>
      <c r="F3" s="61">
        <v>235</v>
      </c>
      <c r="G3" s="60">
        <v>203</v>
      </c>
      <c r="H3" s="61">
        <v>182</v>
      </c>
      <c r="I3" s="83">
        <f t="shared" ref="I3:I55" si="0">SUM(B3:H3)</f>
        <v>620</v>
      </c>
    </row>
    <row r="4" spans="1:9" ht="13.95" customHeight="1" x14ac:dyDescent="0.3">
      <c r="A4" s="19" t="s">
        <v>113</v>
      </c>
      <c r="B4" s="60">
        <v>89</v>
      </c>
      <c r="C4" s="60">
        <v>94</v>
      </c>
      <c r="D4" s="60">
        <v>112</v>
      </c>
      <c r="E4" s="60">
        <v>115</v>
      </c>
      <c r="F4" s="61">
        <v>89</v>
      </c>
      <c r="G4" s="60">
        <v>181</v>
      </c>
      <c r="H4" s="61">
        <v>186</v>
      </c>
      <c r="I4" s="83">
        <f t="shared" si="0"/>
        <v>866</v>
      </c>
    </row>
    <row r="5" spans="1:9" ht="13.95" customHeight="1" x14ac:dyDescent="0.3">
      <c r="A5" s="19" t="s">
        <v>114</v>
      </c>
      <c r="B5" s="62">
        <v>88</v>
      </c>
      <c r="C5" s="63">
        <v>62</v>
      </c>
      <c r="D5" s="63">
        <v>117</v>
      </c>
      <c r="E5" s="63">
        <v>120</v>
      </c>
      <c r="F5" s="64">
        <v>159</v>
      </c>
      <c r="G5" s="63">
        <v>179</v>
      </c>
      <c r="H5" s="64">
        <v>201</v>
      </c>
      <c r="I5" s="83">
        <f t="shared" si="0"/>
        <v>926</v>
      </c>
    </row>
    <row r="6" spans="1:9" ht="13.95" customHeight="1" x14ac:dyDescent="0.3">
      <c r="A6" s="19" t="s">
        <v>24</v>
      </c>
      <c r="B6" s="63">
        <v>108</v>
      </c>
      <c r="C6" s="63">
        <v>84</v>
      </c>
      <c r="D6" s="63">
        <v>94</v>
      </c>
      <c r="E6" s="63">
        <v>128</v>
      </c>
      <c r="F6" s="64">
        <v>126</v>
      </c>
      <c r="G6" s="63">
        <v>199</v>
      </c>
      <c r="H6" s="64">
        <v>181</v>
      </c>
      <c r="I6" s="83">
        <f t="shared" si="0"/>
        <v>920</v>
      </c>
    </row>
    <row r="7" spans="1:9" ht="13.95" customHeight="1" x14ac:dyDescent="0.3">
      <c r="A7" s="19" t="s">
        <v>25</v>
      </c>
      <c r="B7" s="63">
        <v>94</v>
      </c>
      <c r="C7" s="63">
        <v>72</v>
      </c>
      <c r="D7" s="63">
        <v>104</v>
      </c>
      <c r="E7" s="63">
        <v>133</v>
      </c>
      <c r="F7" s="64">
        <v>141</v>
      </c>
      <c r="G7" s="63">
        <v>194</v>
      </c>
      <c r="H7" s="64">
        <v>194</v>
      </c>
      <c r="I7" s="83">
        <f t="shared" si="0"/>
        <v>932</v>
      </c>
    </row>
    <row r="8" spans="1:9" ht="13.95" customHeight="1" x14ac:dyDescent="0.3">
      <c r="A8" s="19" t="s">
        <v>26</v>
      </c>
      <c r="B8" s="63">
        <v>91</v>
      </c>
      <c r="C8" s="63">
        <v>97</v>
      </c>
      <c r="D8" s="63">
        <v>122</v>
      </c>
      <c r="E8" s="63">
        <v>102</v>
      </c>
      <c r="F8" s="64">
        <v>135</v>
      </c>
      <c r="G8" s="63">
        <v>201</v>
      </c>
      <c r="H8" s="64">
        <v>287</v>
      </c>
      <c r="I8" s="83">
        <f t="shared" si="0"/>
        <v>1035</v>
      </c>
    </row>
    <row r="9" spans="1:9" ht="13.95" customHeight="1" x14ac:dyDescent="0.3">
      <c r="A9" s="19" t="s">
        <v>27</v>
      </c>
      <c r="B9" s="63">
        <v>75</v>
      </c>
      <c r="C9" s="63">
        <v>79</v>
      </c>
      <c r="D9" s="63">
        <v>111</v>
      </c>
      <c r="E9" s="63">
        <v>102</v>
      </c>
      <c r="F9" s="64">
        <v>124</v>
      </c>
      <c r="G9" s="63">
        <v>203</v>
      </c>
      <c r="H9" s="64">
        <v>196</v>
      </c>
      <c r="I9" s="83">
        <f t="shared" si="0"/>
        <v>890</v>
      </c>
    </row>
    <row r="10" spans="1:9" ht="13.95" customHeight="1" x14ac:dyDescent="0.3">
      <c r="A10" s="19" t="s">
        <v>28</v>
      </c>
      <c r="B10" s="63"/>
      <c r="C10" s="63"/>
      <c r="D10" s="63"/>
      <c r="E10" s="63"/>
      <c r="F10" s="64"/>
      <c r="G10" s="63"/>
      <c r="H10" s="64"/>
      <c r="I10" s="83">
        <f t="shared" si="0"/>
        <v>0</v>
      </c>
    </row>
    <row r="11" spans="1:9" ht="13.95" customHeight="1" x14ac:dyDescent="0.3">
      <c r="A11" s="19" t="s">
        <v>39</v>
      </c>
      <c r="B11" s="63"/>
      <c r="C11" s="63"/>
      <c r="D11" s="63"/>
      <c r="E11" s="63"/>
      <c r="F11" s="64"/>
      <c r="G11" s="63"/>
      <c r="H11" s="64"/>
      <c r="I11" s="83">
        <f t="shared" si="0"/>
        <v>0</v>
      </c>
    </row>
    <row r="12" spans="1:9" ht="13.95" customHeight="1" x14ac:dyDescent="0.3">
      <c r="A12" s="19" t="s">
        <v>29</v>
      </c>
      <c r="B12" s="63"/>
      <c r="C12" s="63"/>
      <c r="D12" s="63"/>
      <c r="E12" s="63"/>
      <c r="F12" s="64"/>
      <c r="G12" s="63"/>
      <c r="H12" s="64"/>
      <c r="I12" s="83">
        <f t="shared" si="0"/>
        <v>0</v>
      </c>
    </row>
    <row r="13" spans="1:9" ht="13.95" customHeight="1" x14ac:dyDescent="0.3">
      <c r="A13" s="19" t="s">
        <v>40</v>
      </c>
      <c r="B13" s="63"/>
      <c r="C13" s="63"/>
      <c r="D13" s="63"/>
      <c r="E13" s="63"/>
      <c r="F13" s="64"/>
      <c r="G13" s="63"/>
      <c r="H13" s="64"/>
      <c r="I13" s="83">
        <f t="shared" si="0"/>
        <v>0</v>
      </c>
    </row>
    <row r="14" spans="1:9" ht="13.95" customHeight="1" x14ac:dyDescent="0.3">
      <c r="A14" s="19" t="s">
        <v>41</v>
      </c>
      <c r="B14" s="63"/>
      <c r="C14" s="63"/>
      <c r="D14" s="63"/>
      <c r="E14" s="63"/>
      <c r="F14" s="64"/>
      <c r="G14" s="63"/>
      <c r="H14" s="64"/>
      <c r="I14" s="83">
        <f t="shared" si="0"/>
        <v>0</v>
      </c>
    </row>
    <row r="15" spans="1:9" ht="13.95" customHeight="1" x14ac:dyDescent="0.3">
      <c r="A15" s="19" t="s">
        <v>30</v>
      </c>
      <c r="B15" s="63"/>
      <c r="C15" s="63"/>
      <c r="D15" s="63"/>
      <c r="E15" s="63"/>
      <c r="F15" s="64"/>
      <c r="G15" s="63"/>
      <c r="H15" s="64"/>
      <c r="I15" s="83">
        <f t="shared" si="0"/>
        <v>0</v>
      </c>
    </row>
    <row r="16" spans="1:9" ht="13.95" customHeight="1" x14ac:dyDescent="0.3">
      <c r="A16" s="19" t="s">
        <v>31</v>
      </c>
      <c r="B16" s="63"/>
      <c r="C16" s="63"/>
      <c r="D16" s="63"/>
      <c r="E16" s="63"/>
      <c r="F16" s="64"/>
      <c r="G16" s="63"/>
      <c r="H16" s="64"/>
      <c r="I16" s="83">
        <f t="shared" si="0"/>
        <v>0</v>
      </c>
    </row>
    <row r="17" spans="1:19" ht="13.95" customHeight="1" x14ac:dyDescent="0.3">
      <c r="A17" s="19" t="s">
        <v>32</v>
      </c>
      <c r="B17" s="63"/>
      <c r="C17" s="63"/>
      <c r="D17" s="63"/>
      <c r="E17" s="63"/>
      <c r="F17" s="64"/>
      <c r="G17" s="63"/>
      <c r="H17" s="64"/>
      <c r="I17" s="83">
        <f t="shared" si="0"/>
        <v>0</v>
      </c>
    </row>
    <row r="18" spans="1:19" ht="13.95" customHeight="1" x14ac:dyDescent="0.3">
      <c r="A18" s="19" t="s">
        <v>33</v>
      </c>
      <c r="B18" s="63"/>
      <c r="C18" s="63"/>
      <c r="D18" s="63"/>
      <c r="E18" s="63"/>
      <c r="F18" s="64"/>
      <c r="G18" s="63"/>
      <c r="H18" s="64"/>
      <c r="I18" s="83">
        <f t="shared" si="0"/>
        <v>0</v>
      </c>
    </row>
    <row r="19" spans="1:19" ht="13.95" customHeight="1" x14ac:dyDescent="0.3">
      <c r="A19" s="19" t="s">
        <v>55</v>
      </c>
      <c r="B19" s="63"/>
      <c r="C19" s="63"/>
      <c r="D19" s="63"/>
      <c r="E19" s="63"/>
      <c r="F19" s="64"/>
      <c r="G19" s="63"/>
      <c r="H19" s="64"/>
      <c r="I19" s="83">
        <f t="shared" si="0"/>
        <v>0</v>
      </c>
    </row>
    <row r="20" spans="1:19" ht="13.95" customHeight="1" x14ac:dyDescent="0.3">
      <c r="A20" s="19" t="s">
        <v>56</v>
      </c>
      <c r="B20" s="63"/>
      <c r="C20" s="65"/>
      <c r="D20" s="65"/>
      <c r="E20" s="63"/>
      <c r="F20" s="64"/>
      <c r="G20" s="63"/>
      <c r="H20" s="64"/>
      <c r="I20" s="83">
        <f t="shared" si="0"/>
        <v>0</v>
      </c>
    </row>
    <row r="21" spans="1:19" ht="13.95" customHeight="1" x14ac:dyDescent="0.3">
      <c r="A21" s="19" t="s">
        <v>57</v>
      </c>
      <c r="B21" s="63"/>
      <c r="C21" s="65"/>
      <c r="D21" s="65"/>
      <c r="E21" s="63"/>
      <c r="F21" s="63"/>
      <c r="G21" s="63"/>
      <c r="H21" s="63"/>
      <c r="I21" s="83">
        <f t="shared" si="0"/>
        <v>0</v>
      </c>
    </row>
    <row r="22" spans="1:19" ht="13.95" customHeight="1" x14ac:dyDescent="0.3">
      <c r="A22" s="19" t="s">
        <v>58</v>
      </c>
      <c r="B22" s="63"/>
      <c r="C22" s="63"/>
      <c r="D22" s="63"/>
      <c r="E22" s="63"/>
      <c r="F22" s="63"/>
      <c r="G22" s="63"/>
      <c r="H22" s="63"/>
      <c r="I22" s="114">
        <f t="shared" si="0"/>
        <v>0</v>
      </c>
    </row>
    <row r="23" spans="1:19" ht="13.95" customHeight="1" x14ac:dyDescent="0.3">
      <c r="A23" s="19" t="s">
        <v>60</v>
      </c>
      <c r="B23" s="63"/>
      <c r="C23" s="63"/>
      <c r="D23" s="63"/>
      <c r="E23" s="63"/>
      <c r="F23" s="63"/>
      <c r="G23" s="63"/>
      <c r="H23" s="63"/>
      <c r="I23" s="83">
        <f t="shared" si="0"/>
        <v>0</v>
      </c>
    </row>
    <row r="24" spans="1:19" ht="13.95" customHeight="1" x14ac:dyDescent="0.3">
      <c r="A24" s="19" t="s">
        <v>61</v>
      </c>
      <c r="B24" s="63"/>
      <c r="C24" s="63"/>
      <c r="D24" s="63"/>
      <c r="E24" s="63"/>
      <c r="F24" s="63"/>
      <c r="G24" s="63"/>
      <c r="H24" s="63"/>
      <c r="I24" s="83">
        <f t="shared" si="0"/>
        <v>0</v>
      </c>
    </row>
    <row r="25" spans="1:19" ht="13.95" customHeight="1" x14ac:dyDescent="0.3">
      <c r="A25" s="19" t="s">
        <v>64</v>
      </c>
      <c r="B25" s="65"/>
      <c r="C25" s="65"/>
      <c r="D25" s="65"/>
      <c r="E25" s="65"/>
      <c r="F25" s="65"/>
      <c r="G25" s="65"/>
      <c r="H25" s="65"/>
      <c r="I25" s="83">
        <f t="shared" si="0"/>
        <v>0</v>
      </c>
    </row>
    <row r="26" spans="1:19" ht="13.95" customHeight="1" x14ac:dyDescent="0.3">
      <c r="A26" s="19" t="s">
        <v>65</v>
      </c>
      <c r="B26" s="63"/>
      <c r="C26" s="63"/>
      <c r="D26" s="63"/>
      <c r="E26" s="63"/>
      <c r="F26" s="63"/>
      <c r="G26" s="63"/>
      <c r="H26" s="63"/>
      <c r="I26" s="83">
        <f t="shared" si="0"/>
        <v>0</v>
      </c>
    </row>
    <row r="27" spans="1:19" ht="13.95" customHeight="1" x14ac:dyDescent="0.35">
      <c r="A27" s="19" t="s">
        <v>75</v>
      </c>
      <c r="B27" s="63"/>
      <c r="C27" s="63"/>
      <c r="D27" s="63"/>
      <c r="E27" s="63"/>
      <c r="F27" s="63"/>
      <c r="G27" s="63"/>
      <c r="H27" s="63"/>
      <c r="I27" s="83">
        <f t="shared" si="0"/>
        <v>0</v>
      </c>
      <c r="K27" s="72" t="s">
        <v>121</v>
      </c>
      <c r="L27" s="72"/>
      <c r="M27" s="72"/>
      <c r="N27" s="73"/>
      <c r="O27" s="72"/>
      <c r="P27" s="72" t="s">
        <v>108</v>
      </c>
      <c r="Q27" s="72"/>
      <c r="R27" s="92">
        <v>12900</v>
      </c>
      <c r="S27" s="73"/>
    </row>
    <row r="28" spans="1:19" ht="13.95" customHeight="1" x14ac:dyDescent="0.35">
      <c r="A28" s="19" t="s">
        <v>76</v>
      </c>
      <c r="B28" s="63"/>
      <c r="C28" s="63"/>
      <c r="D28" s="63"/>
      <c r="E28" s="63"/>
      <c r="F28" s="63"/>
      <c r="G28" s="63"/>
      <c r="H28" s="63"/>
      <c r="I28" s="83">
        <f t="shared" si="0"/>
        <v>0</v>
      </c>
      <c r="K28" s="72"/>
      <c r="L28" s="72"/>
      <c r="M28" s="72"/>
      <c r="N28" s="73"/>
      <c r="O28" s="72"/>
      <c r="P28" s="72" t="s">
        <v>109</v>
      </c>
      <c r="Q28" s="72"/>
      <c r="R28" s="92">
        <v>17200</v>
      </c>
      <c r="S28" s="73"/>
    </row>
    <row r="29" spans="1:19" ht="13.95" customHeight="1" x14ac:dyDescent="0.35">
      <c r="A29" s="19" t="s">
        <v>77</v>
      </c>
      <c r="B29" s="63"/>
      <c r="C29" s="63"/>
      <c r="D29" s="63"/>
      <c r="E29" s="63"/>
      <c r="F29" s="63"/>
      <c r="G29" s="63"/>
      <c r="H29" s="63"/>
      <c r="I29" s="83">
        <f t="shared" si="0"/>
        <v>0</v>
      </c>
      <c r="K29" s="72"/>
      <c r="L29" s="72"/>
      <c r="M29" s="72"/>
      <c r="N29" s="73"/>
      <c r="O29" s="72"/>
      <c r="P29" s="72" t="s">
        <v>110</v>
      </c>
      <c r="Q29" s="72"/>
      <c r="R29" s="92">
        <v>21550</v>
      </c>
      <c r="S29" s="73"/>
    </row>
    <row r="30" spans="1:19" ht="13.95" customHeight="1" x14ac:dyDescent="0.35">
      <c r="A30" s="19" t="s">
        <v>78</v>
      </c>
      <c r="B30" s="63"/>
      <c r="C30" s="63"/>
      <c r="D30" s="63"/>
      <c r="E30" s="63"/>
      <c r="F30" s="63"/>
      <c r="G30" s="63"/>
      <c r="H30" s="63"/>
      <c r="I30" s="83">
        <f t="shared" si="0"/>
        <v>0</v>
      </c>
      <c r="K30" s="72"/>
      <c r="L30" s="72"/>
      <c r="M30" s="72"/>
      <c r="N30" s="73"/>
      <c r="O30" s="72"/>
      <c r="P30" s="72"/>
      <c r="Q30" s="72"/>
      <c r="R30" s="92"/>
      <c r="S30" s="73"/>
    </row>
    <row r="31" spans="1:19" ht="13.95" customHeight="1" x14ac:dyDescent="0.35">
      <c r="A31" s="19" t="s">
        <v>79</v>
      </c>
      <c r="B31" s="63"/>
      <c r="C31" s="63"/>
      <c r="D31" s="63"/>
      <c r="E31" s="63"/>
      <c r="F31" s="63"/>
      <c r="G31" s="63"/>
      <c r="H31" s="63"/>
      <c r="I31" s="83">
        <f t="shared" si="0"/>
        <v>0</v>
      </c>
      <c r="K31" s="72"/>
      <c r="L31" s="72"/>
      <c r="M31" s="72"/>
      <c r="N31" s="73"/>
      <c r="O31" s="72"/>
      <c r="P31" s="72"/>
      <c r="Q31" s="72"/>
      <c r="R31" s="92"/>
      <c r="S31" s="73"/>
    </row>
    <row r="32" spans="1:19" ht="13.95" customHeight="1" x14ac:dyDescent="0.35">
      <c r="A32" s="19" t="s">
        <v>80</v>
      </c>
      <c r="B32" s="63"/>
      <c r="C32" s="63"/>
      <c r="D32" s="63"/>
      <c r="E32" s="63"/>
      <c r="F32" s="63"/>
      <c r="G32" s="63"/>
      <c r="H32" s="63"/>
      <c r="I32" s="83">
        <f t="shared" si="0"/>
        <v>0</v>
      </c>
      <c r="K32" s="72" t="s">
        <v>131</v>
      </c>
      <c r="L32" s="72"/>
      <c r="M32" s="72"/>
      <c r="N32" s="73"/>
      <c r="O32" s="72"/>
      <c r="P32" s="72"/>
      <c r="Q32" s="72"/>
      <c r="R32" s="92">
        <v>23749</v>
      </c>
      <c r="S32" s="74" t="s">
        <v>149</v>
      </c>
    </row>
    <row r="33" spans="1:19" ht="13.95" customHeight="1" x14ac:dyDescent="0.35">
      <c r="A33" s="19" t="s">
        <v>81</v>
      </c>
      <c r="B33" s="63"/>
      <c r="C33" s="63"/>
      <c r="D33" s="63"/>
      <c r="E33" s="63"/>
      <c r="F33" s="63"/>
      <c r="G33" s="63"/>
      <c r="H33" s="63"/>
      <c r="I33" s="83">
        <f t="shared" si="0"/>
        <v>0</v>
      </c>
      <c r="K33" s="134" t="s">
        <v>152</v>
      </c>
      <c r="L33" s="72"/>
      <c r="M33" s="72"/>
      <c r="N33" s="73"/>
      <c r="O33" s="72"/>
      <c r="P33" s="72"/>
      <c r="Q33" s="72"/>
      <c r="R33" s="135">
        <v>28054</v>
      </c>
      <c r="S33" s="74" t="s">
        <v>153</v>
      </c>
    </row>
    <row r="34" spans="1:19" ht="13.95" customHeight="1" x14ac:dyDescent="0.3">
      <c r="A34" s="19" t="s">
        <v>82</v>
      </c>
      <c r="B34" s="63"/>
      <c r="C34" s="63"/>
      <c r="D34" s="63"/>
      <c r="E34" s="63"/>
      <c r="F34" s="63"/>
      <c r="G34" s="63"/>
      <c r="H34" s="63"/>
      <c r="I34" s="83">
        <f t="shared" si="0"/>
        <v>0</v>
      </c>
    </row>
    <row r="35" spans="1:19" ht="13.95" customHeight="1" x14ac:dyDescent="0.3">
      <c r="A35" s="19" t="s">
        <v>83</v>
      </c>
      <c r="B35" s="63"/>
      <c r="C35" s="63"/>
      <c r="D35" s="63"/>
      <c r="E35" s="63"/>
      <c r="F35" s="63"/>
      <c r="G35" s="63"/>
      <c r="H35" s="63"/>
      <c r="I35" s="83">
        <f t="shared" si="0"/>
        <v>0</v>
      </c>
      <c r="M35" s="108"/>
      <c r="R35" s="108"/>
    </row>
    <row r="36" spans="1:19" ht="13.95" customHeight="1" x14ac:dyDescent="0.3">
      <c r="A36" s="19" t="s">
        <v>84</v>
      </c>
      <c r="B36" s="63"/>
      <c r="C36" s="63"/>
      <c r="D36" s="63"/>
      <c r="E36" s="63"/>
      <c r="F36" s="63"/>
      <c r="G36" s="63"/>
      <c r="H36" s="63"/>
      <c r="I36" s="83">
        <f t="shared" si="0"/>
        <v>0</v>
      </c>
      <c r="R36" s="108"/>
    </row>
    <row r="37" spans="1:19" ht="13.95" customHeight="1" x14ac:dyDescent="0.3">
      <c r="A37" s="19" t="s">
        <v>85</v>
      </c>
      <c r="B37" s="63"/>
      <c r="C37" s="63"/>
      <c r="D37" s="63"/>
      <c r="E37" s="63"/>
      <c r="F37" s="63"/>
      <c r="G37" s="63"/>
      <c r="H37" s="63"/>
      <c r="I37" s="83">
        <f t="shared" si="0"/>
        <v>0</v>
      </c>
      <c r="R37" s="108"/>
    </row>
    <row r="38" spans="1:19" ht="13.95" customHeight="1" x14ac:dyDescent="0.3">
      <c r="A38" s="19" t="s">
        <v>86</v>
      </c>
      <c r="B38" s="63"/>
      <c r="C38" s="63"/>
      <c r="D38" s="63"/>
      <c r="E38" s="63"/>
      <c r="F38" s="64"/>
      <c r="G38" s="63"/>
      <c r="H38" s="64"/>
      <c r="I38" s="83">
        <f t="shared" si="0"/>
        <v>0</v>
      </c>
      <c r="R38" s="108"/>
    </row>
    <row r="39" spans="1:19" ht="13.95" customHeight="1" x14ac:dyDescent="0.3">
      <c r="A39" s="19" t="s">
        <v>87</v>
      </c>
      <c r="B39" s="63"/>
      <c r="C39" s="63"/>
      <c r="D39" s="63"/>
      <c r="E39" s="63"/>
      <c r="F39" s="64"/>
      <c r="G39" s="63"/>
      <c r="H39" s="64"/>
      <c r="I39" s="83">
        <f t="shared" si="0"/>
        <v>0</v>
      </c>
    </row>
    <row r="40" spans="1:19" ht="13.95" customHeight="1" x14ac:dyDescent="0.3">
      <c r="A40" s="19" t="s">
        <v>88</v>
      </c>
      <c r="B40" s="63"/>
      <c r="C40" s="63"/>
      <c r="D40" s="63"/>
      <c r="E40" s="63"/>
      <c r="F40" s="64"/>
      <c r="G40" s="63"/>
      <c r="H40" s="64"/>
      <c r="I40" s="83">
        <f t="shared" si="0"/>
        <v>0</v>
      </c>
    </row>
    <row r="41" spans="1:19" ht="13.95" customHeight="1" x14ac:dyDescent="0.3">
      <c r="A41" s="19" t="s">
        <v>12</v>
      </c>
      <c r="B41" s="63"/>
      <c r="C41" s="63"/>
      <c r="D41" s="63"/>
      <c r="E41" s="63"/>
      <c r="F41" s="64"/>
      <c r="G41" s="63"/>
      <c r="H41" s="64"/>
      <c r="I41" s="83">
        <f t="shared" si="0"/>
        <v>0</v>
      </c>
    </row>
    <row r="42" spans="1:19" ht="13.95" customHeight="1" x14ac:dyDescent="0.3">
      <c r="A42" s="19" t="s">
        <v>13</v>
      </c>
      <c r="B42" s="63"/>
      <c r="C42" s="63"/>
      <c r="D42" s="63"/>
      <c r="E42" s="63"/>
      <c r="F42" s="64"/>
      <c r="G42" s="63"/>
      <c r="H42" s="64"/>
      <c r="I42" s="83">
        <f t="shared" si="0"/>
        <v>0</v>
      </c>
    </row>
    <row r="43" spans="1:19" ht="13.95" customHeight="1" x14ac:dyDescent="0.3">
      <c r="A43" s="19" t="s">
        <v>14</v>
      </c>
      <c r="B43" s="63"/>
      <c r="C43" s="63"/>
      <c r="D43" s="63"/>
      <c r="E43" s="63"/>
      <c r="F43" s="64"/>
      <c r="G43" s="63"/>
      <c r="H43" s="64"/>
      <c r="I43" s="83">
        <f t="shared" si="0"/>
        <v>0</v>
      </c>
    </row>
    <row r="44" spans="1:19" ht="13.95" customHeight="1" x14ac:dyDescent="0.3">
      <c r="A44" s="19" t="s">
        <v>15</v>
      </c>
      <c r="B44" s="63"/>
      <c r="C44" s="63"/>
      <c r="D44" s="63"/>
      <c r="E44" s="63"/>
      <c r="F44" s="64"/>
      <c r="G44" s="63"/>
      <c r="H44" s="64"/>
      <c r="I44" s="83">
        <f t="shared" si="0"/>
        <v>0</v>
      </c>
    </row>
    <row r="45" spans="1:19" ht="13.95" customHeight="1" x14ac:dyDescent="0.3">
      <c r="A45" s="19" t="s">
        <v>16</v>
      </c>
      <c r="B45" s="63"/>
      <c r="C45" s="63"/>
      <c r="D45" s="63"/>
      <c r="E45" s="63"/>
      <c r="F45" s="64"/>
      <c r="G45" s="63"/>
      <c r="H45" s="64"/>
      <c r="I45" s="83">
        <f t="shared" si="0"/>
        <v>0</v>
      </c>
    </row>
    <row r="46" spans="1:19" ht="13.95" customHeight="1" x14ac:dyDescent="0.3">
      <c r="A46" s="19" t="s">
        <v>17</v>
      </c>
      <c r="B46" s="67"/>
      <c r="C46" s="68"/>
      <c r="D46" s="68"/>
      <c r="E46" s="68"/>
      <c r="F46" s="69"/>
      <c r="G46" s="67"/>
      <c r="H46" s="69"/>
      <c r="I46" s="83">
        <f t="shared" si="0"/>
        <v>0</v>
      </c>
    </row>
    <row r="47" spans="1:19" ht="13.95" customHeight="1" x14ac:dyDescent="0.3">
      <c r="A47" s="19" t="s">
        <v>19</v>
      </c>
      <c r="B47" s="67"/>
      <c r="C47" s="67"/>
      <c r="D47" s="67"/>
      <c r="E47" s="67"/>
      <c r="F47" s="69"/>
      <c r="G47" s="67"/>
      <c r="H47" s="69"/>
      <c r="I47" s="83">
        <f t="shared" si="0"/>
        <v>0</v>
      </c>
    </row>
    <row r="48" spans="1:19" ht="13.95" customHeight="1" x14ac:dyDescent="0.3">
      <c r="A48" s="19" t="s">
        <v>21</v>
      </c>
      <c r="B48" s="63"/>
      <c r="C48" s="63"/>
      <c r="D48" s="63"/>
      <c r="E48" s="63"/>
      <c r="F48" s="64"/>
      <c r="G48" s="63"/>
      <c r="H48" s="64"/>
      <c r="I48" s="83">
        <f t="shared" si="0"/>
        <v>0</v>
      </c>
    </row>
    <row r="49" spans="1:9" ht="13.95" customHeight="1" x14ac:dyDescent="0.3">
      <c r="A49" s="19" t="s">
        <v>115</v>
      </c>
      <c r="B49" s="63"/>
      <c r="C49" s="63"/>
      <c r="D49" s="63"/>
      <c r="E49" s="63"/>
      <c r="F49" s="63"/>
      <c r="G49" s="63"/>
      <c r="H49" s="63"/>
      <c r="I49" s="83">
        <f t="shared" si="0"/>
        <v>0</v>
      </c>
    </row>
    <row r="50" spans="1:9" ht="13.95" customHeight="1" x14ac:dyDescent="0.3">
      <c r="A50" s="19" t="s">
        <v>116</v>
      </c>
      <c r="B50" s="63"/>
      <c r="C50" s="63"/>
      <c r="D50" s="63"/>
      <c r="E50" s="63"/>
      <c r="F50" s="66"/>
      <c r="G50" s="65"/>
      <c r="H50" s="66"/>
      <c r="I50" s="83">
        <f t="shared" si="0"/>
        <v>0</v>
      </c>
    </row>
    <row r="51" spans="1:9" ht="13.95" customHeight="1" x14ac:dyDescent="0.3">
      <c r="A51" s="19" t="s">
        <v>117</v>
      </c>
      <c r="B51" s="63"/>
      <c r="C51" s="63"/>
      <c r="D51" s="63"/>
      <c r="E51" s="63"/>
      <c r="F51" s="64"/>
      <c r="G51" s="63"/>
      <c r="H51" s="64"/>
      <c r="I51" s="83">
        <f t="shared" si="0"/>
        <v>0</v>
      </c>
    </row>
    <row r="52" spans="1:9" ht="13.95" customHeight="1" x14ac:dyDescent="0.3">
      <c r="A52" s="19" t="s">
        <v>118</v>
      </c>
      <c r="B52" s="63"/>
      <c r="C52" s="63"/>
      <c r="D52" s="63"/>
      <c r="E52" s="63"/>
      <c r="F52" s="64"/>
      <c r="G52" s="63"/>
      <c r="H52" s="64"/>
      <c r="I52" s="83">
        <f t="shared" si="0"/>
        <v>0</v>
      </c>
    </row>
    <row r="53" spans="1:9" ht="13.95" customHeight="1" x14ac:dyDescent="0.3">
      <c r="A53" s="19" t="s">
        <v>123</v>
      </c>
      <c r="B53" s="63"/>
      <c r="C53" s="63"/>
      <c r="D53" s="63"/>
      <c r="E53" s="63"/>
      <c r="F53" s="64"/>
      <c r="G53" s="63"/>
      <c r="H53" s="64"/>
      <c r="I53" s="83">
        <f t="shared" si="0"/>
        <v>0</v>
      </c>
    </row>
    <row r="54" spans="1:9" ht="13.95" customHeight="1" x14ac:dyDescent="0.3">
      <c r="A54" s="19" t="s">
        <v>124</v>
      </c>
      <c r="B54" s="63"/>
      <c r="C54" s="63"/>
      <c r="D54" s="63"/>
      <c r="E54" s="63"/>
      <c r="F54" s="64"/>
      <c r="G54" s="63"/>
      <c r="H54" s="64"/>
      <c r="I54" s="83">
        <f t="shared" si="0"/>
        <v>0</v>
      </c>
    </row>
    <row r="55" spans="1:9" ht="13.95" customHeight="1" x14ac:dyDescent="0.3">
      <c r="A55" s="19" t="s">
        <v>112</v>
      </c>
      <c r="B55" s="65"/>
      <c r="C55" s="65"/>
      <c r="D55" s="65"/>
      <c r="E55" s="79"/>
      <c r="F55" s="79"/>
      <c r="G55" s="79"/>
      <c r="H55" s="80"/>
      <c r="I55" s="83">
        <f t="shared" si="0"/>
        <v>0</v>
      </c>
    </row>
    <row r="56" spans="1:9" ht="13.95" customHeight="1" x14ac:dyDescent="0.3">
      <c r="F56" s="5"/>
      <c r="H56" s="5"/>
      <c r="I56" s="5"/>
    </row>
    <row r="57" spans="1:9" s="20" customFormat="1" ht="13.95" customHeight="1" x14ac:dyDescent="0.3">
      <c r="A57" s="59" t="s">
        <v>119</v>
      </c>
      <c r="B57" s="59">
        <f>SUM(B3:B55)</f>
        <v>545</v>
      </c>
      <c r="C57" s="59">
        <f t="shared" ref="C57:I57" si="1">SUM(C3:C55)</f>
        <v>488</v>
      </c>
      <c r="D57" s="59">
        <f t="shared" si="1"/>
        <v>660</v>
      </c>
      <c r="E57" s="59">
        <f t="shared" si="1"/>
        <v>700</v>
      </c>
      <c r="F57" s="59">
        <f t="shared" si="1"/>
        <v>1009</v>
      </c>
      <c r="G57" s="59">
        <f t="shared" si="1"/>
        <v>1360</v>
      </c>
      <c r="H57" s="59">
        <f t="shared" si="1"/>
        <v>1427</v>
      </c>
      <c r="I57" s="59">
        <f t="shared" si="1"/>
        <v>6189</v>
      </c>
    </row>
    <row r="58" spans="1:9" s="20" customFormat="1" ht="13.95" customHeight="1" x14ac:dyDescent="0.3">
      <c r="A58" s="59"/>
      <c r="B58" s="59"/>
      <c r="C58" s="59"/>
      <c r="D58" s="59"/>
      <c r="E58" s="59"/>
      <c r="F58" s="59"/>
      <c r="G58" s="59"/>
      <c r="H58" s="59"/>
      <c r="I58" s="59"/>
    </row>
    <row r="59" spans="1:9" s="20" customFormat="1" ht="13.95" customHeight="1" x14ac:dyDescent="0.3">
      <c r="A59" s="59" t="s">
        <v>120</v>
      </c>
      <c r="B59" s="81">
        <f>AVERAGE(B3:B55)</f>
        <v>90.833333333333329</v>
      </c>
      <c r="C59" s="81">
        <f>AVERAGE(C3:C53)</f>
        <v>81.333333333333329</v>
      </c>
      <c r="D59" s="81">
        <f>AVERAGE(D3:D53)</f>
        <v>110</v>
      </c>
      <c r="E59" s="81">
        <f t="shared" ref="E59:H59" si="2">AVERAGE(E3:E54)</f>
        <v>116.66666666666667</v>
      </c>
      <c r="F59" s="81">
        <f t="shared" si="2"/>
        <v>144.14285714285714</v>
      </c>
      <c r="G59" s="81">
        <f t="shared" si="2"/>
        <v>194.28571428571428</v>
      </c>
      <c r="H59" s="81">
        <f t="shared" si="2"/>
        <v>203.85714285714286</v>
      </c>
      <c r="I59" s="81"/>
    </row>
    <row r="60" spans="1:9" ht="13.95" customHeight="1" x14ac:dyDescent="0.3">
      <c r="F60" s="5"/>
      <c r="H60" s="5"/>
    </row>
    <row r="61" spans="1:9" ht="13.95" customHeight="1" x14ac:dyDescent="0.3">
      <c r="F61" s="5"/>
      <c r="H61" s="5"/>
    </row>
    <row r="62" spans="1:9" ht="13.95" customHeight="1" x14ac:dyDescent="0.3">
      <c r="F62" s="5"/>
      <c r="H62" s="5"/>
    </row>
    <row r="63" spans="1:9" ht="13.95" customHeight="1" x14ac:dyDescent="0.3">
      <c r="F63" s="5"/>
      <c r="H63" s="5"/>
    </row>
    <row r="64" spans="1:9" ht="13.95" customHeight="1" x14ac:dyDescent="0.3">
      <c r="F64" s="5"/>
      <c r="H64" s="5"/>
    </row>
    <row r="65" spans="6:8" ht="13.95" customHeight="1" x14ac:dyDescent="0.3">
      <c r="F65" s="5"/>
      <c r="H65" s="5"/>
    </row>
    <row r="66" spans="6:8" ht="13.95" customHeight="1" x14ac:dyDescent="0.3">
      <c r="F66" s="5"/>
      <c r="H66" s="5"/>
    </row>
    <row r="67" spans="6:8" ht="13.95" customHeight="1" x14ac:dyDescent="0.3">
      <c r="F67" s="5"/>
      <c r="H67" s="5"/>
    </row>
    <row r="68" spans="6:8" ht="13.95" customHeight="1" x14ac:dyDescent="0.3">
      <c r="F68" s="5"/>
      <c r="H68" s="5"/>
    </row>
    <row r="69" spans="6:8" ht="13.95" customHeight="1" x14ac:dyDescent="0.3">
      <c r="F69" s="5"/>
      <c r="H69" s="5"/>
    </row>
    <row r="70" spans="6:8" ht="13.95" customHeight="1" x14ac:dyDescent="0.3">
      <c r="F70" s="5"/>
      <c r="H70" s="5"/>
    </row>
    <row r="71" spans="6:8" ht="13.95" customHeight="1" x14ac:dyDescent="0.3">
      <c r="F71" s="5"/>
      <c r="H71" s="5"/>
    </row>
    <row r="72" spans="6:8" ht="13.95" customHeight="1" x14ac:dyDescent="0.3">
      <c r="F72" s="5"/>
      <c r="H72" s="5"/>
    </row>
    <row r="73" spans="6:8" ht="13.95" customHeight="1" x14ac:dyDescent="0.3">
      <c r="F73" s="5"/>
      <c r="H73" s="5"/>
    </row>
    <row r="74" spans="6:8" ht="13.95" customHeight="1" x14ac:dyDescent="0.3">
      <c r="F74" s="5"/>
      <c r="H74" s="5"/>
    </row>
    <row r="75" spans="6:8" ht="13.95" customHeight="1" x14ac:dyDescent="0.3">
      <c r="F75" s="5"/>
      <c r="H75" s="5"/>
    </row>
    <row r="76" spans="6:8" ht="13.95" customHeight="1" x14ac:dyDescent="0.3">
      <c r="F76" s="5"/>
      <c r="H76" s="5"/>
    </row>
    <row r="77" spans="6:8" ht="13.95" customHeight="1" x14ac:dyDescent="0.3">
      <c r="F77" s="5"/>
      <c r="H77" s="5"/>
    </row>
    <row r="78" spans="6:8" ht="13.95" customHeight="1" x14ac:dyDescent="0.3">
      <c r="F78" s="5"/>
      <c r="H78" s="5"/>
    </row>
    <row r="79" spans="6:8" ht="13.95" customHeight="1" x14ac:dyDescent="0.3">
      <c r="F79" s="5"/>
      <c r="H79" s="5"/>
    </row>
    <row r="80" spans="6:8" ht="13.95" customHeight="1" x14ac:dyDescent="0.3">
      <c r="F80" s="5"/>
      <c r="H80" s="5"/>
    </row>
    <row r="81" spans="6:8" ht="13.95" customHeight="1" x14ac:dyDescent="0.3">
      <c r="F81" s="5"/>
      <c r="H81" s="5"/>
    </row>
    <row r="82" spans="6:8" ht="13.95" customHeight="1" x14ac:dyDescent="0.3">
      <c r="F82" s="5"/>
      <c r="H82" s="5"/>
    </row>
    <row r="83" spans="6:8" ht="13.95" customHeight="1" x14ac:dyDescent="0.3">
      <c r="F83" s="5"/>
      <c r="H83" s="5"/>
    </row>
    <row r="84" spans="6:8" ht="13.95" customHeight="1" x14ac:dyDescent="0.3">
      <c r="F84" s="5"/>
      <c r="H84" s="5"/>
    </row>
    <row r="85" spans="6:8" ht="13.95" customHeight="1" x14ac:dyDescent="0.3">
      <c r="F85" s="5"/>
      <c r="H85" s="5"/>
    </row>
    <row r="86" spans="6:8" ht="13.95" customHeight="1" x14ac:dyDescent="0.3">
      <c r="F86" s="5"/>
      <c r="H86" s="5"/>
    </row>
    <row r="87" spans="6:8" ht="13.95" customHeight="1" x14ac:dyDescent="0.3">
      <c r="F87" s="5"/>
      <c r="H87" s="5"/>
    </row>
    <row r="88" spans="6:8" ht="13.95" customHeight="1" x14ac:dyDescent="0.3">
      <c r="F88" s="5"/>
      <c r="H88" s="5"/>
    </row>
    <row r="89" spans="6:8" ht="13.95" customHeight="1" x14ac:dyDescent="0.3">
      <c r="F89" s="5"/>
      <c r="H89" s="5"/>
    </row>
    <row r="90" spans="6:8" ht="13.95" customHeight="1" x14ac:dyDescent="0.3">
      <c r="F90" s="5"/>
      <c r="H90" s="5"/>
    </row>
    <row r="91" spans="6:8" ht="13.95" customHeight="1" x14ac:dyDescent="0.3">
      <c r="F91" s="5"/>
      <c r="H91" s="5"/>
    </row>
    <row r="92" spans="6:8" ht="13.95" customHeight="1" x14ac:dyDescent="0.3">
      <c r="F92" s="5"/>
      <c r="H92" s="5"/>
    </row>
    <row r="93" spans="6:8" ht="13.95" customHeight="1" x14ac:dyDescent="0.3">
      <c r="F93" s="5"/>
      <c r="H93" s="5"/>
    </row>
    <row r="94" spans="6:8" ht="13.95" customHeight="1" x14ac:dyDescent="0.3">
      <c r="F94" s="5"/>
      <c r="H94" s="5"/>
    </row>
    <row r="95" spans="6:8" ht="13.95" customHeight="1" x14ac:dyDescent="0.3">
      <c r="F95" s="5"/>
      <c r="H95" s="5"/>
    </row>
    <row r="96" spans="6:8" ht="13.95" customHeight="1" x14ac:dyDescent="0.3">
      <c r="F96" s="5"/>
      <c r="H96" s="5"/>
    </row>
    <row r="97" spans="6:8" ht="13.95" customHeight="1" x14ac:dyDescent="0.3">
      <c r="F97" s="5"/>
      <c r="H97" s="5"/>
    </row>
    <row r="98" spans="6:8" ht="13.95" customHeight="1" x14ac:dyDescent="0.3">
      <c r="F98" s="5"/>
      <c r="H98" s="5"/>
    </row>
    <row r="99" spans="6:8" ht="13.95" customHeight="1" x14ac:dyDescent="0.3">
      <c r="F99" s="5"/>
      <c r="H99" s="5"/>
    </row>
    <row r="100" spans="6:8" ht="13.95" customHeight="1" x14ac:dyDescent="0.3">
      <c r="F100" s="5"/>
      <c r="H100" s="5"/>
    </row>
    <row r="101" spans="6:8" ht="13.95" customHeight="1" x14ac:dyDescent="0.3">
      <c r="F101" s="5"/>
      <c r="H101" s="5"/>
    </row>
    <row r="102" spans="6:8" ht="13.95" customHeight="1" x14ac:dyDescent="0.3">
      <c r="F102" s="5"/>
      <c r="H102" s="5"/>
    </row>
    <row r="103" spans="6:8" ht="13.95" customHeight="1" x14ac:dyDescent="0.3">
      <c r="F103" s="5"/>
      <c r="H103" s="5"/>
    </row>
    <row r="104" spans="6:8" ht="13.95" customHeight="1" x14ac:dyDescent="0.3">
      <c r="F104" s="5"/>
      <c r="H104" s="5"/>
    </row>
    <row r="105" spans="6:8" ht="13.95" customHeight="1" x14ac:dyDescent="0.3">
      <c r="F105" s="5"/>
      <c r="H105" s="5"/>
    </row>
    <row r="106" spans="6:8" ht="13.95" customHeight="1" x14ac:dyDescent="0.3">
      <c r="F106" s="5"/>
      <c r="H106" s="5"/>
    </row>
    <row r="107" spans="6:8" ht="13.95" customHeight="1" x14ac:dyDescent="0.3">
      <c r="F107" s="5"/>
      <c r="H107" s="5"/>
    </row>
    <row r="108" spans="6:8" x14ac:dyDescent="0.3">
      <c r="F108" s="5"/>
      <c r="H108" s="5"/>
    </row>
    <row r="109" spans="6:8" x14ac:dyDescent="0.3">
      <c r="F109" s="5"/>
      <c r="H109" s="5"/>
    </row>
    <row r="110" spans="6:8" x14ac:dyDescent="0.3">
      <c r="F110" s="5"/>
      <c r="H110" s="5"/>
    </row>
    <row r="111" spans="6:8" x14ac:dyDescent="0.3">
      <c r="F111" s="5"/>
      <c r="H111" s="5"/>
    </row>
    <row r="112" spans="6:8" x14ac:dyDescent="0.3">
      <c r="F112" s="5"/>
      <c r="H112" s="5"/>
    </row>
    <row r="113" spans="6:8" x14ac:dyDescent="0.3">
      <c r="F113" s="5"/>
      <c r="H113" s="5"/>
    </row>
    <row r="114" spans="6:8" x14ac:dyDescent="0.3">
      <c r="F114" s="5"/>
      <c r="H114" s="5"/>
    </row>
    <row r="115" spans="6:8" x14ac:dyDescent="0.3">
      <c r="F115" s="5"/>
      <c r="H115" s="5"/>
    </row>
    <row r="116" spans="6:8" x14ac:dyDescent="0.3">
      <c r="F116" s="5"/>
      <c r="H116" s="5"/>
    </row>
    <row r="117" spans="6:8" x14ac:dyDescent="0.3">
      <c r="F117" s="5"/>
      <c r="H117" s="5"/>
    </row>
    <row r="118" spans="6:8" x14ac:dyDescent="0.3">
      <c r="F118" s="5"/>
      <c r="H118" s="5"/>
    </row>
    <row r="119" spans="6:8" x14ac:dyDescent="0.3">
      <c r="F119" s="5"/>
      <c r="H119" s="5"/>
    </row>
    <row r="120" spans="6:8" x14ac:dyDescent="0.3">
      <c r="F120" s="5"/>
      <c r="H120" s="5"/>
    </row>
    <row r="121" spans="6:8" x14ac:dyDescent="0.3">
      <c r="F121" s="5"/>
      <c r="H121" s="5"/>
    </row>
    <row r="122" spans="6:8" x14ac:dyDescent="0.3">
      <c r="F122" s="5"/>
      <c r="H122" s="5"/>
    </row>
    <row r="123" spans="6:8" x14ac:dyDescent="0.3">
      <c r="F123" s="5"/>
      <c r="H123" s="5"/>
    </row>
    <row r="124" spans="6:8" x14ac:dyDescent="0.3">
      <c r="F124" s="5"/>
      <c r="H124" s="5"/>
    </row>
    <row r="125" spans="6:8" x14ac:dyDescent="0.3">
      <c r="F125" s="5"/>
      <c r="H125" s="5"/>
    </row>
    <row r="126" spans="6:8" x14ac:dyDescent="0.3">
      <c r="F126" s="5"/>
      <c r="H126" s="5"/>
    </row>
    <row r="127" spans="6:8" x14ac:dyDescent="0.3">
      <c r="F127" s="5"/>
      <c r="H127" s="5"/>
    </row>
    <row r="128" spans="6:8" x14ac:dyDescent="0.3">
      <c r="F128" s="5"/>
      <c r="H128" s="5"/>
    </row>
    <row r="129" spans="6:8" x14ac:dyDescent="0.3">
      <c r="F129" s="5"/>
      <c r="H129" s="5"/>
    </row>
    <row r="130" spans="6:8" x14ac:dyDescent="0.3">
      <c r="F130" s="5"/>
      <c r="H130" s="5"/>
    </row>
    <row r="131" spans="6:8" x14ac:dyDescent="0.3">
      <c r="F131" s="5"/>
      <c r="H131" s="5"/>
    </row>
    <row r="132" spans="6:8" x14ac:dyDescent="0.3">
      <c r="F132" s="5"/>
      <c r="H132" s="5"/>
    </row>
    <row r="133" spans="6:8" x14ac:dyDescent="0.3">
      <c r="F133" s="5"/>
      <c r="H133" s="5"/>
    </row>
    <row r="134" spans="6:8" x14ac:dyDescent="0.3">
      <c r="F134" s="5"/>
      <c r="H134" s="5"/>
    </row>
    <row r="135" spans="6:8" x14ac:dyDescent="0.3">
      <c r="F135" s="5"/>
      <c r="H135" s="5"/>
    </row>
    <row r="136" spans="6:8" x14ac:dyDescent="0.3">
      <c r="F136" s="5"/>
      <c r="H136" s="5"/>
    </row>
    <row r="137" spans="6:8" x14ac:dyDescent="0.3">
      <c r="F137" s="5"/>
      <c r="H137" s="5"/>
    </row>
    <row r="138" spans="6:8" x14ac:dyDescent="0.3">
      <c r="F138" s="5"/>
      <c r="H138" s="5"/>
    </row>
    <row r="139" spans="6:8" x14ac:dyDescent="0.3">
      <c r="F139" s="5"/>
      <c r="H139" s="5"/>
    </row>
    <row r="140" spans="6:8" x14ac:dyDescent="0.3">
      <c r="F140" s="5"/>
      <c r="H140" s="5"/>
    </row>
    <row r="141" spans="6:8" x14ac:dyDescent="0.3">
      <c r="F141" s="5"/>
      <c r="H141" s="5"/>
    </row>
    <row r="142" spans="6:8" x14ac:dyDescent="0.3">
      <c r="F142" s="5"/>
      <c r="H142" s="5"/>
    </row>
    <row r="143" spans="6:8" x14ac:dyDescent="0.3">
      <c r="F143" s="5"/>
      <c r="H143" s="5"/>
    </row>
    <row r="144" spans="6:8" x14ac:dyDescent="0.3">
      <c r="F144" s="5"/>
      <c r="H144" s="5"/>
    </row>
    <row r="145" spans="6:8" x14ac:dyDescent="0.3">
      <c r="F145" s="5"/>
      <c r="H145" s="5"/>
    </row>
    <row r="146" spans="6:8" x14ac:dyDescent="0.3">
      <c r="F146" s="5"/>
      <c r="H146" s="5"/>
    </row>
    <row r="147" spans="6:8" x14ac:dyDescent="0.3">
      <c r="F147" s="5"/>
      <c r="H147" s="5"/>
    </row>
    <row r="148" spans="6:8" x14ac:dyDescent="0.3">
      <c r="F148" s="5"/>
      <c r="H148" s="5"/>
    </row>
    <row r="149" spans="6:8" x14ac:dyDescent="0.3">
      <c r="F149" s="5"/>
      <c r="H149" s="5"/>
    </row>
    <row r="150" spans="6:8" x14ac:dyDescent="0.3">
      <c r="F150" s="5"/>
      <c r="H150" s="5"/>
    </row>
    <row r="151" spans="6:8" x14ac:dyDescent="0.3">
      <c r="F151" s="5"/>
      <c r="H151" s="5"/>
    </row>
    <row r="152" spans="6:8" x14ac:dyDescent="0.3">
      <c r="F152" s="5"/>
      <c r="H152" s="5"/>
    </row>
    <row r="153" spans="6:8" x14ac:dyDescent="0.3">
      <c r="F153" s="5"/>
      <c r="H153" s="5"/>
    </row>
    <row r="154" spans="6:8" x14ac:dyDescent="0.3">
      <c r="F154" s="5"/>
      <c r="H154" s="5"/>
    </row>
    <row r="155" spans="6:8" x14ac:dyDescent="0.3">
      <c r="F155" s="5"/>
      <c r="H155" s="5"/>
    </row>
    <row r="156" spans="6:8" x14ac:dyDescent="0.3">
      <c r="F156" s="5"/>
      <c r="H156" s="5"/>
    </row>
    <row r="157" spans="6:8" x14ac:dyDescent="0.3">
      <c r="F157" s="5"/>
      <c r="H157" s="5"/>
    </row>
    <row r="158" spans="6:8" x14ac:dyDescent="0.3">
      <c r="F158" s="5"/>
      <c r="H158" s="5"/>
    </row>
    <row r="159" spans="6:8" x14ac:dyDescent="0.3">
      <c r="F159" s="5"/>
      <c r="H159" s="5"/>
    </row>
    <row r="160" spans="6:8" x14ac:dyDescent="0.3">
      <c r="F160" s="5"/>
      <c r="H160" s="5"/>
    </row>
    <row r="161" spans="6:8" x14ac:dyDescent="0.3">
      <c r="F161" s="5"/>
      <c r="H161" s="5"/>
    </row>
    <row r="162" spans="6:8" x14ac:dyDescent="0.3">
      <c r="F162" s="5"/>
      <c r="H162" s="5"/>
    </row>
    <row r="163" spans="6:8" x14ac:dyDescent="0.3">
      <c r="F163" s="5"/>
      <c r="H163" s="5"/>
    </row>
    <row r="164" spans="6:8" x14ac:dyDescent="0.3">
      <c r="F164" s="5"/>
      <c r="H164" s="5"/>
    </row>
    <row r="165" spans="6:8" x14ac:dyDescent="0.3">
      <c r="F165" s="5"/>
      <c r="H165" s="5"/>
    </row>
    <row r="166" spans="6:8" x14ac:dyDescent="0.3">
      <c r="F166" s="5"/>
      <c r="H166" s="5"/>
    </row>
    <row r="167" spans="6:8" x14ac:dyDescent="0.3">
      <c r="F167" s="5"/>
      <c r="H167" s="5"/>
    </row>
    <row r="168" spans="6:8" x14ac:dyDescent="0.3">
      <c r="F168" s="5"/>
      <c r="H168" s="5"/>
    </row>
    <row r="169" spans="6:8" x14ac:dyDescent="0.3">
      <c r="F169" s="5"/>
      <c r="H169" s="5"/>
    </row>
    <row r="170" spans="6:8" x14ac:dyDescent="0.3">
      <c r="F170" s="5"/>
      <c r="H170" s="5"/>
    </row>
    <row r="171" spans="6:8" x14ac:dyDescent="0.3">
      <c r="F171" s="5"/>
      <c r="H171" s="5"/>
    </row>
    <row r="172" spans="6:8" x14ac:dyDescent="0.3">
      <c r="F172" s="5"/>
      <c r="H172" s="5"/>
    </row>
    <row r="173" spans="6:8" x14ac:dyDescent="0.3">
      <c r="F173" s="5"/>
      <c r="H173" s="5"/>
    </row>
    <row r="174" spans="6:8" x14ac:dyDescent="0.3">
      <c r="F174" s="5"/>
      <c r="H174" s="5"/>
    </row>
    <row r="175" spans="6:8" x14ac:dyDescent="0.3">
      <c r="F175" s="5"/>
      <c r="H175" s="5"/>
    </row>
    <row r="176" spans="6:8" x14ac:dyDescent="0.3">
      <c r="F176" s="5"/>
      <c r="H176" s="5"/>
    </row>
    <row r="177" spans="6:8" x14ac:dyDescent="0.3">
      <c r="F177" s="5"/>
      <c r="H177" s="5"/>
    </row>
    <row r="178" spans="6:8" x14ac:dyDescent="0.3">
      <c r="F178" s="5"/>
      <c r="H178" s="5"/>
    </row>
    <row r="179" spans="6:8" x14ac:dyDescent="0.3">
      <c r="F179" s="5"/>
      <c r="H179" s="5"/>
    </row>
    <row r="180" spans="6:8" x14ac:dyDescent="0.3">
      <c r="F180" s="5"/>
      <c r="H180" s="5"/>
    </row>
    <row r="181" spans="6:8" x14ac:dyDescent="0.3">
      <c r="F181" s="5"/>
      <c r="H181" s="5"/>
    </row>
    <row r="182" spans="6:8" x14ac:dyDescent="0.3">
      <c r="F182" s="5"/>
      <c r="H182" s="5"/>
    </row>
    <row r="183" spans="6:8" x14ac:dyDescent="0.3">
      <c r="F183" s="5"/>
      <c r="H183" s="5"/>
    </row>
    <row r="184" spans="6:8" x14ac:dyDescent="0.3">
      <c r="F184" s="5"/>
      <c r="H184" s="5"/>
    </row>
    <row r="185" spans="6:8" x14ac:dyDescent="0.3">
      <c r="F185" s="5"/>
      <c r="H185" s="5"/>
    </row>
    <row r="186" spans="6:8" x14ac:dyDescent="0.3">
      <c r="F186" s="5"/>
      <c r="H186" s="5"/>
    </row>
    <row r="187" spans="6:8" x14ac:dyDescent="0.3">
      <c r="F187" s="5"/>
      <c r="H187" s="5"/>
    </row>
    <row r="188" spans="6:8" x14ac:dyDescent="0.3">
      <c r="F188" s="5"/>
      <c r="H188" s="5"/>
    </row>
    <row r="189" spans="6:8" x14ac:dyDescent="0.3">
      <c r="F189" s="5"/>
      <c r="H189" s="5"/>
    </row>
    <row r="190" spans="6:8" x14ac:dyDescent="0.3">
      <c r="F190" s="5"/>
      <c r="H190" s="5"/>
    </row>
    <row r="191" spans="6:8" x14ac:dyDescent="0.3">
      <c r="F191" s="5"/>
      <c r="H191" s="5"/>
    </row>
    <row r="192" spans="6:8" x14ac:dyDescent="0.3">
      <c r="F192" s="5"/>
      <c r="H192" s="5"/>
    </row>
    <row r="193" spans="6:8" x14ac:dyDescent="0.3">
      <c r="F193" s="5"/>
      <c r="H193" s="5"/>
    </row>
    <row r="194" spans="6:8" x14ac:dyDescent="0.3">
      <c r="F194" s="5"/>
      <c r="H194" s="5"/>
    </row>
    <row r="195" spans="6:8" x14ac:dyDescent="0.3">
      <c r="F195" s="5"/>
      <c r="H195" s="5"/>
    </row>
    <row r="196" spans="6:8" x14ac:dyDescent="0.3">
      <c r="F196" s="5"/>
      <c r="H196" s="5"/>
    </row>
    <row r="197" spans="6:8" x14ac:dyDescent="0.3">
      <c r="F197" s="5"/>
      <c r="H197" s="5"/>
    </row>
    <row r="198" spans="6:8" x14ac:dyDescent="0.3">
      <c r="F198" s="5"/>
      <c r="H198" s="5"/>
    </row>
    <row r="199" spans="6:8" x14ac:dyDescent="0.3">
      <c r="F199" s="5"/>
      <c r="H199" s="5"/>
    </row>
    <row r="200" spans="6:8" x14ac:dyDescent="0.3">
      <c r="F200" s="5"/>
      <c r="H200" s="5"/>
    </row>
    <row r="201" spans="6:8" x14ac:dyDescent="0.3">
      <c r="F201" s="5"/>
      <c r="H201" s="5"/>
    </row>
    <row r="202" spans="6:8" x14ac:dyDescent="0.3">
      <c r="F202" s="5"/>
      <c r="H202" s="5"/>
    </row>
    <row r="203" spans="6:8" x14ac:dyDescent="0.3">
      <c r="F203" s="5"/>
      <c r="H203" s="5"/>
    </row>
    <row r="204" spans="6:8" x14ac:dyDescent="0.3">
      <c r="F204" s="5"/>
      <c r="H204" s="5"/>
    </row>
    <row r="205" spans="6:8" x14ac:dyDescent="0.3">
      <c r="F205" s="5"/>
      <c r="H205" s="5"/>
    </row>
    <row r="206" spans="6:8" x14ac:dyDescent="0.3">
      <c r="F206" s="5"/>
      <c r="H206" s="5"/>
    </row>
    <row r="207" spans="6:8" x14ac:dyDescent="0.3">
      <c r="F207" s="5"/>
      <c r="H207" s="5"/>
    </row>
    <row r="208" spans="6:8" x14ac:dyDescent="0.3">
      <c r="F208" s="5"/>
      <c r="H208" s="5"/>
    </row>
    <row r="209" spans="6:8" x14ac:dyDescent="0.3">
      <c r="F209" s="5"/>
      <c r="H209" s="5"/>
    </row>
    <row r="210" spans="6:8" x14ac:dyDescent="0.3">
      <c r="F210" s="5"/>
      <c r="H210" s="5"/>
    </row>
    <row r="211" spans="6:8" x14ac:dyDescent="0.3">
      <c r="F211" s="5"/>
      <c r="H211" s="5"/>
    </row>
    <row r="212" spans="6:8" x14ac:dyDescent="0.3">
      <c r="F212" s="5"/>
      <c r="H212" s="5"/>
    </row>
    <row r="213" spans="6:8" x14ac:dyDescent="0.3">
      <c r="F213" s="5"/>
      <c r="H213" s="5"/>
    </row>
    <row r="214" spans="6:8" x14ac:dyDescent="0.3">
      <c r="F214" s="5"/>
      <c r="H214" s="5"/>
    </row>
    <row r="215" spans="6:8" x14ac:dyDescent="0.3">
      <c r="F215" s="5"/>
      <c r="H215" s="5"/>
    </row>
    <row r="216" spans="6:8" x14ac:dyDescent="0.3">
      <c r="F216" s="5"/>
      <c r="H216" s="5"/>
    </row>
    <row r="217" spans="6:8" x14ac:dyDescent="0.3">
      <c r="F217" s="5"/>
      <c r="H217" s="5"/>
    </row>
    <row r="218" spans="6:8" x14ac:dyDescent="0.3">
      <c r="F218" s="5"/>
      <c r="H218" s="5"/>
    </row>
    <row r="219" spans="6:8" x14ac:dyDescent="0.3">
      <c r="F219" s="5"/>
      <c r="H219" s="5"/>
    </row>
    <row r="220" spans="6:8" x14ac:dyDescent="0.3">
      <c r="F220" s="5"/>
      <c r="H220" s="5"/>
    </row>
    <row r="221" spans="6:8" x14ac:dyDescent="0.3">
      <c r="F221" s="5"/>
      <c r="H221" s="5"/>
    </row>
    <row r="222" spans="6:8" x14ac:dyDescent="0.3">
      <c r="F222" s="5"/>
      <c r="H222" s="5"/>
    </row>
    <row r="223" spans="6:8" x14ac:dyDescent="0.3">
      <c r="F223" s="5"/>
      <c r="H223" s="5"/>
    </row>
    <row r="224" spans="6:8" x14ac:dyDescent="0.3">
      <c r="F224" s="5"/>
      <c r="H224" s="5"/>
    </row>
    <row r="225" spans="6:8" x14ac:dyDescent="0.3">
      <c r="F225" s="5"/>
      <c r="H225" s="5"/>
    </row>
    <row r="226" spans="6:8" x14ac:dyDescent="0.3">
      <c r="F226" s="5"/>
      <c r="H226" s="5"/>
    </row>
    <row r="227" spans="6:8" x14ac:dyDescent="0.3">
      <c r="F227" s="5"/>
      <c r="H227" s="5"/>
    </row>
    <row r="228" spans="6:8" x14ac:dyDescent="0.3">
      <c r="F228" s="5"/>
      <c r="H228" s="5"/>
    </row>
    <row r="229" spans="6:8" x14ac:dyDescent="0.3">
      <c r="F229" s="5"/>
      <c r="H229" s="5"/>
    </row>
    <row r="230" spans="6:8" x14ac:dyDescent="0.3">
      <c r="F230" s="5"/>
      <c r="H230" s="5"/>
    </row>
    <row r="231" spans="6:8" x14ac:dyDescent="0.3">
      <c r="F231" s="5"/>
      <c r="H231" s="5"/>
    </row>
    <row r="232" spans="6:8" x14ac:dyDescent="0.3">
      <c r="F232" s="5"/>
      <c r="H232" s="5"/>
    </row>
    <row r="233" spans="6:8" x14ac:dyDescent="0.3">
      <c r="F233" s="5"/>
      <c r="H233" s="5"/>
    </row>
    <row r="234" spans="6:8" x14ac:dyDescent="0.3">
      <c r="F234" s="5"/>
      <c r="H234" s="5"/>
    </row>
    <row r="235" spans="6:8" x14ac:dyDescent="0.3">
      <c r="F235" s="5"/>
      <c r="H235" s="5"/>
    </row>
    <row r="236" spans="6:8" x14ac:dyDescent="0.3">
      <c r="F236" s="5"/>
      <c r="H236" s="5"/>
    </row>
    <row r="237" spans="6:8" x14ac:dyDescent="0.3">
      <c r="F237" s="5"/>
      <c r="H237" s="5"/>
    </row>
    <row r="238" spans="6:8" x14ac:dyDescent="0.3">
      <c r="F238" s="5"/>
      <c r="H238" s="5"/>
    </row>
    <row r="239" spans="6:8" x14ac:dyDescent="0.3">
      <c r="F239" s="5"/>
      <c r="H239" s="5"/>
    </row>
    <row r="240" spans="6:8" x14ac:dyDescent="0.3">
      <c r="F240" s="5"/>
      <c r="H240" s="5"/>
    </row>
    <row r="241" spans="6:8" x14ac:dyDescent="0.3">
      <c r="F241" s="5"/>
      <c r="H241" s="5"/>
    </row>
    <row r="242" spans="6:8" x14ac:dyDescent="0.3">
      <c r="F242" s="5"/>
      <c r="H242" s="5"/>
    </row>
  </sheetData>
  <pageMargins left="0" right="0" top="0" bottom="0" header="0.31496062992125984" footer="0.31496062992125984"/>
  <pageSetup paperSize="9" scale="7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2026</vt:lpstr>
      <vt:lpstr>Přehled návštěvnosti</vt:lpstr>
      <vt:lpstr>Z3 2026</vt:lpstr>
      <vt:lpstr>'2026'!Oblast_tisku</vt:lpstr>
      <vt:lpstr>'Z3 2026'!Oblast_tisku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Cerny</dc:creator>
  <cp:lastModifiedBy>Pavel Cerny</cp:lastModifiedBy>
  <cp:lastPrinted>2025-08-25T12:43:18Z</cp:lastPrinted>
  <dcterms:created xsi:type="dcterms:W3CDTF">2023-10-09T13:16:11Z</dcterms:created>
  <dcterms:modified xsi:type="dcterms:W3CDTF">2026-02-18T10:46:18Z</dcterms:modified>
</cp:coreProperties>
</file>